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480" windowHeight="11580"/>
  </bookViews>
  <sheets>
    <sheet name="03.02 Бюджет00.02.21 Реш на 21г" sheetId="17" r:id="rId1"/>
  </sheets>
  <calcPr calcId="145621"/>
</workbook>
</file>

<file path=xl/calcChain.xml><?xml version="1.0" encoding="utf-8"?>
<calcChain xmlns="http://schemas.openxmlformats.org/spreadsheetml/2006/main">
  <c r="L64" i="17" l="1"/>
  <c r="K64" i="17"/>
  <c r="J64" i="17"/>
  <c r="I64" i="17"/>
  <c r="H64" i="17"/>
  <c r="G64" i="17"/>
  <c r="L59" i="17"/>
  <c r="K59" i="17"/>
  <c r="J59" i="17"/>
  <c r="I59" i="17"/>
  <c r="H59" i="17"/>
  <c r="G59" i="17"/>
  <c r="L47" i="17"/>
  <c r="K47" i="17"/>
  <c r="J47" i="17"/>
  <c r="I47" i="17"/>
  <c r="H47" i="17"/>
  <c r="G47" i="17"/>
  <c r="L38" i="17"/>
  <c r="K38" i="17"/>
  <c r="J38" i="17"/>
  <c r="I38" i="17"/>
  <c r="H38" i="17"/>
  <c r="G38" i="17"/>
  <c r="L31" i="17"/>
  <c r="K31" i="17"/>
  <c r="J31" i="17"/>
  <c r="I31" i="17"/>
  <c r="H31" i="17"/>
  <c r="G31" i="17"/>
  <c r="L29" i="17"/>
  <c r="K29" i="17"/>
  <c r="J29" i="17"/>
  <c r="I29" i="17"/>
  <c r="H29" i="17"/>
  <c r="G29" i="17"/>
  <c r="L24" i="17"/>
  <c r="K24" i="17"/>
  <c r="J24" i="17"/>
  <c r="I24" i="17"/>
  <c r="H24" i="17"/>
  <c r="G24" i="17"/>
  <c r="L19" i="17"/>
  <c r="K19" i="17"/>
  <c r="J19" i="17"/>
  <c r="I19" i="17"/>
  <c r="H19" i="17"/>
  <c r="G19" i="17"/>
  <c r="L14" i="17"/>
  <c r="L73" i="17" s="1"/>
  <c r="K14" i="17"/>
  <c r="K73" i="17" s="1"/>
  <c r="J14" i="17"/>
  <c r="J73" i="17" s="1"/>
  <c r="I14" i="17"/>
  <c r="I73" i="17" s="1"/>
  <c r="H14" i="17"/>
  <c r="H73" i="17" s="1"/>
  <c r="G14" i="17"/>
  <c r="G73" i="17" s="1"/>
  <c r="L13" i="17"/>
  <c r="K13" i="17"/>
  <c r="J13" i="17"/>
  <c r="I13" i="17"/>
  <c r="H13" i="17"/>
  <c r="G13" i="17"/>
</calcChain>
</file>

<file path=xl/sharedStrings.xml><?xml version="1.0" encoding="utf-8"?>
<sst xmlns="http://schemas.openxmlformats.org/spreadsheetml/2006/main" count="301" uniqueCount="214">
  <si>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</si>
  <si>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</si>
  <si>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</si>
  <si>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</si>
  <si>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</si>
  <si>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код</t>
  </si>
  <si>
    <t>наименование</t>
  </si>
  <si>
    <t>1</t>
  </si>
  <si>
    <t>Управление Федеральной налоговой службы по Челябинской области</t>
  </si>
  <si>
    <t>4</t>
  </si>
  <si>
    <t>5</t>
  </si>
  <si>
    <t>6</t>
  </si>
  <si>
    <t>7</t>
  </si>
  <si>
    <t>8</t>
  </si>
  <si>
    <t>9</t>
  </si>
  <si>
    <t>12</t>
  </si>
  <si>
    <t>тыс.руб</t>
  </si>
  <si>
    <t>Налог на доходы физических лиц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</si>
  <si>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</si>
  <si>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</si>
  <si>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Налог на совокупный доход</t>
  </si>
  <si>
    <t>Прочие безвозмездные поступления в бюджеты муниципальных районов</t>
  </si>
  <si>
    <t>Управление Федерального казначейства по Челябинской области</t>
  </si>
  <si>
    <t>Налоги, сборы и регулярные платежи за пользование природными ресурсами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</si>
  <si>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</t>
  </si>
  <si>
    <t>Государственная пошлина</t>
  </si>
  <si>
    <t xml:space="preserve"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</t>
  </si>
  <si>
    <t>Управление Федеральной службы государственной регистрации, кадастра и картографии по Челябинской области</t>
  </si>
  <si>
    <t>Управление имущественных и земельных отношений администрации Кунашакского муниципального района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</si>
  <si>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</t>
  </si>
  <si>
    <t>Управление образования администрации Кунашакского муниципального района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</si>
  <si>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 </t>
  </si>
  <si>
    <t>Управление Федеральной службы по надзору в сфере природопользования по Челябинской области</t>
  </si>
  <si>
    <t>Платежи при пользовании природными ресурсами</t>
  </si>
  <si>
    <t>Прочие доходы от оказания  платных услуг (работ) получателями средств бюджетов муниципальных районов</t>
  </si>
  <si>
    <t>Доходы от оказания платных услуг (работ) и компенсации затрат государства</t>
  </si>
  <si>
    <t>Прочие доходы от компенсации затрат бюджетов  муниципальных районов</t>
  </si>
  <si>
    <t>Доходы от продажи материальных и нематериальных активов</t>
  </si>
  <si>
    <t>Штрафы, санкции, возмещение ущерба</t>
  </si>
  <si>
    <t>Главное управление Министерства внутренних дел Российской Федерации по Челябинской области</t>
  </si>
  <si>
    <r>
      <t xml:space="preserve">Государственная пошлина за выдачу и обмен паспорта гражданина Российской Федерации </t>
    </r>
    <r>
      <rPr>
        <vertAlign val="superscript"/>
        <sz val="8"/>
        <color theme="1"/>
        <rFont val="Times New Roman"/>
        <family val="1"/>
        <charset val="204"/>
      </rPr>
      <t>2,4</t>
    </r>
  </si>
  <si>
    <t>Иные межбюджетные трансферты</t>
  </si>
  <si>
    <t>Прочие неналоговые доходы</t>
  </si>
  <si>
    <t>2</t>
  </si>
  <si>
    <t>3</t>
  </si>
  <si>
    <t>10</t>
  </si>
  <si>
    <t>11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</si>
  <si>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</si>
  <si>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</si>
  <si>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</si>
  <si>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</si>
  <si>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</si>
  <si>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</si>
  <si>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</si>
  <si>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</si>
  <si>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</si>
  <si>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</si>
  <si>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</si>
  <si>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</si>
  <si>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</si>
  <si>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</si>
  <si>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</si>
  <si>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</si>
  <si>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32</t>
  </si>
  <si>
    <t>33</t>
  </si>
  <si>
    <t>Акцизы</t>
  </si>
  <si>
    <t>ДОХОДЫ БЮДЖЕТА - ВСЕГО</t>
  </si>
  <si>
    <t>НАЛОГОВЫЕ И НЕНАЛОГОВЫЕ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</si>
  <si>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</si>
  <si>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</si>
  <si>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</si>
  <si>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</si>
  <si>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</si>
  <si>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</si>
  <si>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</si>
  <si>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</si>
  <si>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</si>
  <si>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</si>
  <si>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</si>
  <si>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</si>
  <si>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 на добычу общераспространенных полезных ископаемых</t>
  </si>
  <si>
    <t>ДОХОДЫ ОТ ПРОДАЖИ МАТЕРИАЛЬНЫХ И НЕМАТЕРИАЛЬНЫХ АКТИВОВ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</si>
  <si>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</si>
  <si>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</si>
  <si>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ШТРАФЫ, САНКЦИИ, ВОЗМЕЩЕНИЕ УЩЕРБА</t>
  </si>
  <si>
    <t>ПРОЧИЕ НЕНАЛОГОВЫЕ ДОХОДЫ</t>
  </si>
  <si>
    <t xml:space="preserve"> НАЛОГОВЫЕ И НЕНАЛОГОВЫЕ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</si>
  <si>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</si>
  <si>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</si>
  <si>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НАЛОГИ, СБОРЫ И РЕГУЛЯРНЫЕ ПЛАТЕЖИ ЗА ПОЛЬЗОВАНИЕ ПРИРОДНЫМИ РЕСУРСАМИ</t>
  </si>
  <si>
    <t>ГОСУДАРСТВЕННАЯ ПОШЛИНА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</si>
  <si>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</si>
  <si>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</si>
  <si>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</si>
  <si>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</si>
  <si>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</si>
  <si>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</si>
  <si>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</si>
  <si>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</si>
  <si>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районов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</si>
  <si>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</si>
  <si>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34</t>
  </si>
  <si>
    <t>35</t>
  </si>
  <si>
    <t>36</t>
  </si>
  <si>
    <t>37</t>
  </si>
  <si>
    <t>39</t>
  </si>
  <si>
    <t>41</t>
  </si>
  <si>
    <t>42</t>
  </si>
  <si>
    <t>46</t>
  </si>
  <si>
    <t>47</t>
  </si>
  <si>
    <t>48</t>
  </si>
  <si>
    <t>49</t>
  </si>
  <si>
    <t>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</si>
  <si>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</si>
  <si>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</si>
  <si>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</si>
  <si>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</si>
  <si>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на 2022 год</t>
  </si>
  <si>
    <t>Управление культуры,  молодежной политики и информации администрации Кунашакского муниципального района</t>
  </si>
  <si>
    <t>18</t>
  </si>
  <si>
    <t>29</t>
  </si>
  <si>
    <t>31</t>
  </si>
  <si>
    <t>38</t>
  </si>
  <si>
    <t>40</t>
  </si>
  <si>
    <t>43</t>
  </si>
  <si>
    <t>44</t>
  </si>
  <si>
    <t>45</t>
  </si>
  <si>
    <t>Дотации бюджетам муниципальных районов на выравнивание бюджетной обеспеченности</t>
  </si>
  <si>
    <t xml:space="preserve"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</t>
  </si>
  <si>
    <t>Субсидии бюджетам бюджетной системы Российской Федерации  (межбюджетные субсидии)</t>
  </si>
  <si>
    <t>Субвенции бюджетам бюджетной системы Российской Федерации</t>
  </si>
  <si>
    <t>772 1 14 06013 05 0000 430</t>
  </si>
  <si>
    <t>000 1 16 00000 00 0000 000</t>
  </si>
  <si>
    <t>000 1 17 00000 00 0000 000</t>
  </si>
  <si>
    <t>000 2 02 00000 00 0000 000</t>
  </si>
  <si>
    <t>000 2 02 15001 05 0000 150</t>
  </si>
  <si>
    <t>000 2 02 15009 05 0000 150</t>
  </si>
  <si>
    <t>000 2 02 20000 05 0000 150</t>
  </si>
  <si>
    <t>000 2 02 30000 05 0000 150</t>
  </si>
  <si>
    <t>000 2 02 40000 05 0000 150</t>
  </si>
  <si>
    <t>000 2 07 05030 05 0000 150</t>
  </si>
  <si>
    <t>000 2 19 00000 05 0000 150</t>
  </si>
  <si>
    <t>182 1 01 00000 00 0000 000</t>
  </si>
  <si>
    <t>182 1 01 02010 01 0000 110</t>
  </si>
  <si>
    <t>182 1 01 02020 01 0000 110</t>
  </si>
  <si>
    <t>182 1 01 02030 01 0000 110</t>
  </si>
  <si>
    <t>182 1 01 02040 01 0000 111</t>
  </si>
  <si>
    <t>100 1 03 02000 01 0000 110</t>
  </si>
  <si>
    <t>100 1 03 02230 01 0000 110</t>
  </si>
  <si>
    <t>100 1 03 02240 01 0000 110</t>
  </si>
  <si>
    <t>100 1 03 02250 01 0000 110</t>
  </si>
  <si>
    <t>100 1 03 02260 01 0000 110</t>
  </si>
  <si>
    <t>182 1 05 00000 00 0000 000</t>
  </si>
  <si>
    <t>182 1 05 01010 01 0000 110</t>
  </si>
  <si>
    <t>182 1 05 02010 02 0000 110</t>
  </si>
  <si>
    <t>182 1 05 03010 01 0000 110</t>
  </si>
  <si>
    <t>182 1 05 04020 02 0000 110</t>
  </si>
  <si>
    <t>182 1 07 00000 00 0000 110</t>
  </si>
  <si>
    <t>182 1 07 01020 01 0000 110</t>
  </si>
  <si>
    <t>000 1 08 00000 01 0000 000</t>
  </si>
  <si>
    <t>182 1 08 03010 01 0000 110</t>
  </si>
  <si>
    <t>188 1 08 06000 01 0000 110</t>
  </si>
  <si>
    <t>182 1 08 07010 01 0000 110</t>
  </si>
  <si>
    <t>188 1 08 07100 01 0000 110</t>
  </si>
  <si>
    <t>188 1 08 07141 01 0000 110</t>
  </si>
  <si>
    <t>321 1 08 07020 01 0000 110</t>
  </si>
  <si>
    <t>000 1 11 00000 00 0000 000</t>
  </si>
  <si>
    <t>772 1 11 05013 05 0000 120</t>
  </si>
  <si>
    <t>772 1 11 05025 05 0000 120</t>
  </si>
  <si>
    <t>742 1 11 05035 05 0000 120</t>
  </si>
  <si>
    <t>761 1 11 05035 05 0000 120</t>
  </si>
  <si>
    <t>772 1 11 05075 05 0000 120</t>
  </si>
  <si>
    <t>772 1 11 07015 05 0000 120</t>
  </si>
  <si>
    <t>772 1 11 09045 05 0000 120</t>
  </si>
  <si>
    <t>048 1 12 01010 01 0000 120</t>
  </si>
  <si>
    <t>000 1 13 00000 00 0000 000</t>
  </si>
  <si>
    <t>742 1 13 01995 05 0000 130</t>
  </si>
  <si>
    <t>761 1 13 01995 05 0000 130</t>
  </si>
  <si>
    <t>761 1 13 02995 05 0000 130</t>
  </si>
  <si>
    <t>772 1 14 00000 00 0000 000</t>
  </si>
  <si>
    <t>772 1 14 02053 05 0000 410</t>
  </si>
  <si>
    <t>51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</si>
  <si>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</si>
  <si>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</si>
  <si>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 xml:space="preserve">Прогноз доходов бюджета                    </t>
  </si>
  <si>
    <t>Прогноз бюджета на 2020 г.</t>
  </si>
  <si>
    <t>Кассовые поступления в текущем финансовом году (по состоянию на 01.11.2020 г.)</t>
  </si>
  <si>
    <t>743 1 13 01995 05 0000 130</t>
  </si>
  <si>
    <t>Управление по физической культуре и спорту Администрации Кунашакского муниципального района</t>
  </si>
  <si>
    <t>743 1 13 02995 05 0000 130</t>
  </si>
  <si>
    <t>762 1 13 02995 05 0000 130</t>
  </si>
  <si>
    <t xml:space="preserve">Администрация Кунашакского муниципального района </t>
  </si>
  <si>
    <t>763 1 13 02995 05 0000 130</t>
  </si>
  <si>
    <t>Финансовое управление администрации Кунашакского муниципального района</t>
  </si>
  <si>
    <t>768 1 13 02995 05 0000 130</t>
  </si>
  <si>
    <t>Управление социальной защиты населения администрации Кунашакского муниципального района Челябинской области</t>
  </si>
  <si>
    <t>770 1 13 02995 05 0000 130</t>
  </si>
  <si>
    <t xml:space="preserve">Контрольно-ревизионная комиссия Кунашакского муниципального района </t>
  </si>
  <si>
    <t>771 1 13 02995 05 0000 130</t>
  </si>
  <si>
    <t xml:space="preserve">Собрание депутатов Кунашакского муниципального района </t>
  </si>
  <si>
    <t>772 1 13 02995 05 0000 130</t>
  </si>
  <si>
    <t>52</t>
  </si>
  <si>
    <t>53</t>
  </si>
  <si>
    <t>54</t>
  </si>
  <si>
    <t>55</t>
  </si>
  <si>
    <t>56</t>
  </si>
  <si>
    <t>57</t>
  </si>
  <si>
    <t>58</t>
  </si>
  <si>
    <t>59</t>
  </si>
  <si>
    <t>Оценка исполнения                  2020 год</t>
  </si>
  <si>
    <t>на  2021 год</t>
  </si>
  <si>
    <t>на 2023 год</t>
  </si>
  <si>
    <t>Реестр источников доходов районного бюджета  на 2021 год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</si>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</sst>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\ _₽"/>
    <numFmt numFmtId="166" formatCode="#,##0.000\ _₽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/>
    <xf numFmtId="4" fontId="2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/>
    <xf numFmtId="164" fontId="1" fillId="2" borderId="0" xfId="0" applyNumberFormat="1" applyFont="1" applyFill="1" applyAlignment="1">
      <alignment wrapText="1"/>
    </xf>
    <xf numFmtId="0" fontId="11" fillId="2" borderId="7" xfId="1" applyNumberFormat="1" applyFont="1" applyFill="1" applyBorder="1" applyAlignment="1">
      <alignment vertical="top" wrapText="1" readingOrder="1"/>
    </xf>
    <xf numFmtId="0" fontId="12" fillId="2" borderId="7" xfId="1" applyNumberFormat="1" applyFont="1" applyFill="1" applyBorder="1" applyAlignment="1">
      <alignment vertical="top" wrapText="1" readingOrder="1"/>
    </xf>
    <xf numFmtId="0" fontId="12" fillId="0" borderId="7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165" fontId="1" fillId="2" borderId="0" xfId="0" applyNumberFormat="1" applyFont="1" applyFill="1" applyAlignment="1">
      <alignment wrapText="1"/>
    </xf>
    <xf numFmtId="0" fontId="12" fillId="2" borderId="8" xfId="1" applyNumberFormat="1" applyFont="1" applyFill="1" applyBorder="1" applyAlignment="1">
      <alignment vertical="top" wrapText="1" readingOrder="1"/>
    </xf>
    <xf numFmtId="0" fontId="11" fillId="2" borderId="8" xfId="1" applyNumberFormat="1" applyFont="1" applyFill="1" applyBorder="1" applyAlignment="1">
      <alignment vertical="top" wrapText="1" readingOrder="1"/>
    </xf>
    <xf numFmtId="0" fontId="7" fillId="2" borderId="0" xfId="0" applyFont="1" applyFill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0" borderId="7" xfId="1" applyNumberFormat="1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1" fillId="2" borderId="9" xfId="1" applyNumberFormat="1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166" fontId="3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2" fillId="0" borderId="10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7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="110" zoomScaleNormal="110" workbookViewId="0">
      <selection activeCell="O9" sqref="O9"/>
    </sheetView>
  </sheetViews>
  <sheetFormatPr defaultRowHeight="15" x14ac:dyDescent="0.25"/>
  <cols>
    <col min="1" max="1" width="9.140625" style="6" customWidth="1"/>
    <col min="2" max="2" width="18.7109375" style="6" customWidth="1"/>
    <col min="3" max="3" width="20.42578125" style="5" customWidth="1"/>
    <col min="4" max="4" width="34.85546875" style="5" customWidth="1"/>
    <col min="5" max="5" width="16.85546875" style="5" customWidth="1"/>
    <col min="6" max="6" width="5.7109375" style="5" bestFit="1" customWidth="1"/>
    <col min="7" max="7" width="13.28515625" style="5" hidden="1" customWidth="1"/>
    <col min="8" max="8" width="18.28515625" style="5" hidden="1" customWidth="1"/>
    <col min="9" max="9" width="13.42578125" style="5" hidden="1" customWidth="1"/>
    <col min="10" max="10" width="19.42578125" style="5" bestFit="1" customWidth="1"/>
    <col min="11" max="12" width="12.140625" style="5" hidden="1" customWidth="1"/>
    <col min="13" max="16384" width="9.140625" style="6"/>
  </cols>
  <sheetData>
    <row r="1" spans="1:12" x14ac:dyDescent="0.25">
      <c r="J1" s="80"/>
      <c r="K1" s="80"/>
      <c r="L1" s="80"/>
    </row>
    <row r="2" spans="1:12" x14ac:dyDescent="0.25">
      <c r="E2" s="81" t="s">
        <v>213</v>
      </c>
      <c r="F2" s="81"/>
      <c r="G2" s="81"/>
      <c r="H2" s="81"/>
      <c r="I2" s="81"/>
      <c r="J2" s="81"/>
      <c r="K2" s="81"/>
      <c r="L2" s="81"/>
    </row>
    <row r="3" spans="1:12" x14ac:dyDescent="0.25">
      <c r="E3" s="82"/>
      <c r="F3" s="82"/>
      <c r="G3" s="82"/>
      <c r="H3" s="82"/>
      <c r="I3" s="82"/>
      <c r="J3" s="82"/>
      <c r="K3" s="82"/>
      <c r="L3" s="82"/>
    </row>
    <row r="4" spans="1:12" x14ac:dyDescent="0.25">
      <c r="E4" s="81"/>
      <c r="F4" s="81"/>
      <c r="G4" s="81"/>
      <c r="H4" s="81"/>
      <c r="I4" s="81"/>
      <c r="J4" s="81"/>
      <c r="K4" s="81"/>
      <c r="L4" s="81"/>
    </row>
    <row r="5" spans="1:12" x14ac:dyDescent="0.25">
      <c r="E5" s="81"/>
      <c r="F5" s="81"/>
      <c r="G5" s="81"/>
      <c r="H5" s="81"/>
      <c r="I5" s="81"/>
      <c r="J5" s="81"/>
      <c r="K5" s="81"/>
      <c r="L5" s="81"/>
    </row>
    <row r="7" spans="1:12" x14ac:dyDescent="0.25">
      <c r="A7" s="79" t="s">
        <v>212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25">
      <c r="G9" s="22"/>
      <c r="H9" s="52"/>
      <c r="I9" s="52"/>
      <c r="J9" s="69" t="s">
        <v>16</v>
      </c>
      <c r="L9" s="5" t="s">
        <v>16</v>
      </c>
    </row>
    <row r="10" spans="1:12" s="7" customFormat="1" ht="31.5" customHeight="1" x14ac:dyDescent="0.25">
      <c r="A10" s="78" t="s">
        <v>0</v>
      </c>
      <c r="B10" s="78" t="s">
        <v>1</v>
      </c>
      <c r="C10" s="78" t="s">
        <v>2</v>
      </c>
      <c r="D10" s="78"/>
      <c r="E10" s="70" t="s">
        <v>3</v>
      </c>
      <c r="F10" s="70" t="s">
        <v>4</v>
      </c>
      <c r="G10" s="70" t="s">
        <v>185</v>
      </c>
      <c r="H10" s="70" t="s">
        <v>186</v>
      </c>
      <c r="I10" s="70" t="s">
        <v>209</v>
      </c>
      <c r="J10" s="65" t="s">
        <v>184</v>
      </c>
      <c r="K10" s="55"/>
      <c r="L10" s="56"/>
    </row>
    <row r="11" spans="1:12" s="7" customFormat="1" ht="56.25" customHeight="1" x14ac:dyDescent="0.25">
      <c r="A11" s="78"/>
      <c r="B11" s="78"/>
      <c r="C11" s="68" t="s">
        <v>5</v>
      </c>
      <c r="D11" s="68" t="s">
        <v>6</v>
      </c>
      <c r="E11" s="70"/>
      <c r="F11" s="70"/>
      <c r="G11" s="71"/>
      <c r="H11" s="70"/>
      <c r="I11" s="71"/>
      <c r="J11" s="58" t="s">
        <v>210</v>
      </c>
      <c r="K11" s="23" t="s">
        <v>117</v>
      </c>
      <c r="L11" s="23" t="s">
        <v>211</v>
      </c>
    </row>
    <row r="12" spans="1:12" s="7" customFormat="1" x14ac:dyDescent="0.25">
      <c r="A12" s="24">
        <v>1</v>
      </c>
      <c r="B12" s="24">
        <v>2</v>
      </c>
      <c r="C12" s="66">
        <v>3</v>
      </c>
      <c r="D12" s="66">
        <v>4</v>
      </c>
      <c r="E12" s="66">
        <v>5</v>
      </c>
      <c r="F12" s="66">
        <v>6</v>
      </c>
      <c r="G12" s="66">
        <v>7</v>
      </c>
      <c r="H12" s="66">
        <v>8</v>
      </c>
      <c r="I12" s="66">
        <v>9</v>
      </c>
      <c r="J12" s="66">
        <v>10</v>
      </c>
      <c r="K12" s="66">
        <v>11</v>
      </c>
      <c r="L12" s="66">
        <v>12</v>
      </c>
    </row>
    <row r="13" spans="1:12" s="21" customFormat="1" ht="15" customHeight="1" x14ac:dyDescent="0.2">
      <c r="A13" s="24"/>
      <c r="B13" s="72" t="s">
        <v>67</v>
      </c>
      <c r="C13" s="73"/>
      <c r="D13" s="73"/>
      <c r="E13" s="74"/>
      <c r="F13" s="20"/>
      <c r="G13" s="46">
        <f t="shared" ref="G13" si="0">G14+G19+G24+G29+G31+G38+G47+G59+G62+G63+G46</f>
        <v>322694.53999999998</v>
      </c>
      <c r="H13" s="46">
        <f>H14+H19+H24+H29+H31+H38+H47+H59+H62+H63+H46</f>
        <v>246025.72699999998</v>
      </c>
      <c r="I13" s="46">
        <f t="shared" ref="I13:L13" si="1">I14+I19+I24+I29+I31+I38+I47+I59+I62+I63+I46</f>
        <v>312773.52999999997</v>
      </c>
      <c r="J13" s="46">
        <f t="shared" si="1"/>
        <v>325894.09999999992</v>
      </c>
      <c r="K13" s="46">
        <f t="shared" si="1"/>
        <v>336222.09999999992</v>
      </c>
      <c r="L13" s="46">
        <f t="shared" si="1"/>
        <v>347242.7</v>
      </c>
    </row>
    <row r="14" spans="1:12" s="10" customFormat="1" ht="52.5" x14ac:dyDescent="0.25">
      <c r="A14" s="3" t="s">
        <v>7</v>
      </c>
      <c r="B14" s="4" t="s">
        <v>17</v>
      </c>
      <c r="C14" s="3" t="s">
        <v>142</v>
      </c>
      <c r="D14" s="27" t="s">
        <v>86</v>
      </c>
      <c r="E14" s="13" t="s">
        <v>8</v>
      </c>
      <c r="F14" s="3"/>
      <c r="G14" s="46">
        <f t="shared" ref="G14" si="2">SUM(G15:G18)</f>
        <v>233115.3</v>
      </c>
      <c r="H14" s="46">
        <f>SUM(H15:H18)</f>
        <v>173483.42800000001</v>
      </c>
      <c r="I14" s="46">
        <f t="shared" ref="I14:L14" si="3">SUM(I15:I18)</f>
        <v>223194.29</v>
      </c>
      <c r="J14" s="46">
        <f t="shared" si="3"/>
        <v>234667.99999999997</v>
      </c>
      <c r="K14" s="46">
        <f t="shared" si="3"/>
        <v>242868.09999999998</v>
      </c>
      <c r="L14" s="46">
        <f t="shared" si="3"/>
        <v>252525.6</v>
      </c>
    </row>
    <row r="15" spans="1:12" s="8" customFormat="1" ht="67.5" x14ac:dyDescent="0.25">
      <c r="A15" s="1" t="s">
        <v>43</v>
      </c>
      <c r="B15" s="2" t="s">
        <v>17</v>
      </c>
      <c r="C15" s="1" t="s">
        <v>143</v>
      </c>
      <c r="D15" s="28" t="s">
        <v>68</v>
      </c>
      <c r="E15" s="67" t="s">
        <v>8</v>
      </c>
      <c r="F15" s="1"/>
      <c r="G15" s="50">
        <v>230671.8</v>
      </c>
      <c r="H15" s="47">
        <v>171460.64499999999</v>
      </c>
      <c r="I15" s="50">
        <v>220750.79</v>
      </c>
      <c r="J15" s="50">
        <v>231717.3</v>
      </c>
      <c r="K15" s="47">
        <v>239828.8</v>
      </c>
      <c r="L15" s="47">
        <v>249419.5</v>
      </c>
    </row>
    <row r="16" spans="1:12" s="8" customFormat="1" ht="101.25" x14ac:dyDescent="0.25">
      <c r="A16" s="3" t="s">
        <v>44</v>
      </c>
      <c r="B16" s="2" t="s">
        <v>17</v>
      </c>
      <c r="C16" s="1" t="s">
        <v>144</v>
      </c>
      <c r="D16" s="28" t="s">
        <v>69</v>
      </c>
      <c r="E16" s="67" t="s">
        <v>8</v>
      </c>
      <c r="F16" s="1"/>
      <c r="G16" s="47">
        <v>1032.5</v>
      </c>
      <c r="H16" s="47">
        <v>293.04899999999998</v>
      </c>
      <c r="I16" s="47">
        <v>1032.5</v>
      </c>
      <c r="J16" s="47">
        <v>1038.5</v>
      </c>
      <c r="K16" s="47">
        <v>1069.7</v>
      </c>
      <c r="L16" s="47">
        <v>1093.2</v>
      </c>
    </row>
    <row r="17" spans="1:12" s="8" customFormat="1" ht="45" x14ac:dyDescent="0.25">
      <c r="A17" s="1" t="s">
        <v>9</v>
      </c>
      <c r="B17" s="2" t="s">
        <v>17</v>
      </c>
      <c r="C17" s="1" t="s">
        <v>145</v>
      </c>
      <c r="D17" s="28" t="s">
        <v>70</v>
      </c>
      <c r="E17" s="67" t="s">
        <v>8</v>
      </c>
      <c r="F17" s="1"/>
      <c r="G17" s="47">
        <v>591.4</v>
      </c>
      <c r="H17" s="47">
        <v>1389.2080000000001</v>
      </c>
      <c r="I17" s="47">
        <v>591.4</v>
      </c>
      <c r="J17" s="47">
        <v>1015.3</v>
      </c>
      <c r="K17" s="47">
        <v>1045.8</v>
      </c>
      <c r="L17" s="47">
        <v>1068.8</v>
      </c>
    </row>
    <row r="18" spans="1:12" s="8" customFormat="1" ht="90" x14ac:dyDescent="0.25">
      <c r="A18" s="3" t="s">
        <v>10</v>
      </c>
      <c r="B18" s="2" t="s">
        <v>17</v>
      </c>
      <c r="C18" s="1" t="s">
        <v>146</v>
      </c>
      <c r="D18" s="28" t="s">
        <v>71</v>
      </c>
      <c r="E18" s="67" t="s">
        <v>8</v>
      </c>
      <c r="F18" s="1"/>
      <c r="G18" s="47">
        <v>819.6</v>
      </c>
      <c r="H18" s="47">
        <v>340.52600000000001</v>
      </c>
      <c r="I18" s="47">
        <v>819.6</v>
      </c>
      <c r="J18" s="47">
        <v>896.9</v>
      </c>
      <c r="K18" s="47">
        <v>923.8</v>
      </c>
      <c r="L18" s="47">
        <v>944.1</v>
      </c>
    </row>
    <row r="19" spans="1:12" s="10" customFormat="1" ht="52.5" x14ac:dyDescent="0.25">
      <c r="A19" s="1" t="s">
        <v>11</v>
      </c>
      <c r="B19" s="4" t="s">
        <v>65</v>
      </c>
      <c r="C19" s="3" t="s">
        <v>147</v>
      </c>
      <c r="D19" s="33" t="s">
        <v>87</v>
      </c>
      <c r="E19" s="13" t="s">
        <v>22</v>
      </c>
      <c r="F19" s="3"/>
      <c r="G19" s="46">
        <f>SUM(G20:G23)</f>
        <v>40058.94</v>
      </c>
      <c r="H19" s="46">
        <f>SUM(H20:H23)</f>
        <v>31726.448999999997</v>
      </c>
      <c r="I19" s="46">
        <f>SUM(I20:I23)</f>
        <v>40058.94</v>
      </c>
      <c r="J19" s="46">
        <f>SUM(J20:J23)</f>
        <v>42529.1</v>
      </c>
      <c r="K19" s="46">
        <f t="shared" ref="K19:L19" si="4">SUM(K20:K23)</f>
        <v>44983.4</v>
      </c>
      <c r="L19" s="46">
        <f t="shared" si="4"/>
        <v>45697.600000000006</v>
      </c>
    </row>
    <row r="20" spans="1:12" s="8" customFormat="1" ht="67.5" x14ac:dyDescent="0.25">
      <c r="A20" s="3" t="s">
        <v>12</v>
      </c>
      <c r="B20" s="2" t="s">
        <v>65</v>
      </c>
      <c r="C20" s="1" t="s">
        <v>148</v>
      </c>
      <c r="D20" s="32" t="s">
        <v>72</v>
      </c>
      <c r="E20" s="67" t="s">
        <v>22</v>
      </c>
      <c r="F20" s="1"/>
      <c r="G20" s="47">
        <v>18064.91</v>
      </c>
      <c r="H20" s="47">
        <v>14599.431</v>
      </c>
      <c r="I20" s="47">
        <v>18064.91</v>
      </c>
      <c r="J20" s="47">
        <v>19527.900000000001</v>
      </c>
      <c r="K20" s="47">
        <v>20679.900000000001</v>
      </c>
      <c r="L20" s="47">
        <v>21157.200000000001</v>
      </c>
    </row>
    <row r="21" spans="1:12" s="8" customFormat="1" ht="78.75" x14ac:dyDescent="0.25">
      <c r="A21" s="1" t="s">
        <v>13</v>
      </c>
      <c r="B21" s="2" t="s">
        <v>65</v>
      </c>
      <c r="C21" s="1" t="s">
        <v>149</v>
      </c>
      <c r="D21" s="32" t="s">
        <v>73</v>
      </c>
      <c r="E21" s="67" t="s">
        <v>22</v>
      </c>
      <c r="F21" s="1"/>
      <c r="G21" s="47">
        <v>139.37</v>
      </c>
      <c r="H21" s="47">
        <v>102.65900000000001</v>
      </c>
      <c r="I21" s="47">
        <v>139.37</v>
      </c>
      <c r="J21" s="47">
        <v>111.3</v>
      </c>
      <c r="K21" s="47">
        <v>116.6</v>
      </c>
      <c r="L21" s="47">
        <v>118.2</v>
      </c>
    </row>
    <row r="22" spans="1:12" s="8" customFormat="1" ht="67.5" x14ac:dyDescent="0.25">
      <c r="A22" s="3" t="s">
        <v>14</v>
      </c>
      <c r="B22" s="2" t="s">
        <v>65</v>
      </c>
      <c r="C22" s="1" t="s">
        <v>150</v>
      </c>
      <c r="D22" s="32" t="s">
        <v>74</v>
      </c>
      <c r="E22" s="67" t="s">
        <v>22</v>
      </c>
      <c r="F22" s="1"/>
      <c r="G22" s="47">
        <v>25063.360000000001</v>
      </c>
      <c r="H22" s="47">
        <v>19645.75</v>
      </c>
      <c r="I22" s="47">
        <v>25063.360000000001</v>
      </c>
      <c r="J22" s="47">
        <v>25687.7</v>
      </c>
      <c r="K22" s="47">
        <v>27132.799999999999</v>
      </c>
      <c r="L22" s="47">
        <v>27670.400000000001</v>
      </c>
    </row>
    <row r="23" spans="1:12" s="8" customFormat="1" ht="67.5" x14ac:dyDescent="0.25">
      <c r="A23" s="1" t="s">
        <v>45</v>
      </c>
      <c r="B23" s="2" t="s">
        <v>65</v>
      </c>
      <c r="C23" s="1" t="s">
        <v>151</v>
      </c>
      <c r="D23" s="32" t="s">
        <v>75</v>
      </c>
      <c r="E23" s="67" t="s">
        <v>22</v>
      </c>
      <c r="F23" s="1"/>
      <c r="G23" s="47">
        <v>-3208.7</v>
      </c>
      <c r="H23" s="47">
        <v>-2621.3910000000001</v>
      </c>
      <c r="I23" s="47">
        <v>-3208.7</v>
      </c>
      <c r="J23" s="47">
        <v>-2797.8</v>
      </c>
      <c r="K23" s="47">
        <v>-2945.9</v>
      </c>
      <c r="L23" s="47">
        <v>-3248.2</v>
      </c>
    </row>
    <row r="24" spans="1:12" s="10" customFormat="1" ht="52.5" x14ac:dyDescent="0.25">
      <c r="A24" s="3" t="s">
        <v>46</v>
      </c>
      <c r="B24" s="4" t="s">
        <v>20</v>
      </c>
      <c r="C24" s="3" t="s">
        <v>152</v>
      </c>
      <c r="D24" s="33" t="s">
        <v>88</v>
      </c>
      <c r="E24" s="13" t="s">
        <v>8</v>
      </c>
      <c r="F24" s="3"/>
      <c r="G24" s="46">
        <f t="shared" ref="G24:L24" si="5">SUM(G25:G28)</f>
        <v>13805.1</v>
      </c>
      <c r="H24" s="46">
        <f t="shared" si="5"/>
        <v>13291.235000000001</v>
      </c>
      <c r="I24" s="46">
        <f t="shared" si="5"/>
        <v>13805.1</v>
      </c>
      <c r="J24" s="46">
        <f t="shared" si="5"/>
        <v>11909.599999999999</v>
      </c>
      <c r="K24" s="46">
        <f t="shared" si="5"/>
        <v>11548.1</v>
      </c>
      <c r="L24" s="46">
        <f t="shared" si="5"/>
        <v>11936</v>
      </c>
    </row>
    <row r="25" spans="1:12" s="8" customFormat="1" ht="45" x14ac:dyDescent="0.25">
      <c r="A25" s="1" t="s">
        <v>15</v>
      </c>
      <c r="B25" s="2" t="s">
        <v>20</v>
      </c>
      <c r="C25" s="1" t="s">
        <v>153</v>
      </c>
      <c r="D25" s="32" t="s">
        <v>76</v>
      </c>
      <c r="E25" s="67" t="s">
        <v>8</v>
      </c>
      <c r="F25" s="1"/>
      <c r="G25" s="47">
        <v>10230</v>
      </c>
      <c r="H25" s="47">
        <v>9685.4330000000009</v>
      </c>
      <c r="I25" s="47">
        <v>10230</v>
      </c>
      <c r="J25" s="47">
        <v>10433.5</v>
      </c>
      <c r="K25" s="47">
        <v>10548.1</v>
      </c>
      <c r="L25" s="47">
        <v>10951</v>
      </c>
    </row>
    <row r="26" spans="1:12" s="8" customFormat="1" ht="45" x14ac:dyDescent="0.25">
      <c r="A26" s="3" t="s">
        <v>47</v>
      </c>
      <c r="B26" s="2" t="s">
        <v>20</v>
      </c>
      <c r="C26" s="1" t="s">
        <v>154</v>
      </c>
      <c r="D26" s="32" t="s">
        <v>77</v>
      </c>
      <c r="E26" s="67" t="s">
        <v>8</v>
      </c>
      <c r="F26" s="1"/>
      <c r="G26" s="47">
        <v>2713.9</v>
      </c>
      <c r="H26" s="47">
        <v>2958.4690000000001</v>
      </c>
      <c r="I26" s="47">
        <v>2713.9</v>
      </c>
      <c r="J26" s="47">
        <v>586</v>
      </c>
      <c r="K26" s="47">
        <v>83.2</v>
      </c>
      <c r="L26" s="47">
        <v>48</v>
      </c>
    </row>
    <row r="27" spans="1:12" s="8" customFormat="1" ht="45" x14ac:dyDescent="0.25">
      <c r="A27" s="1" t="s">
        <v>48</v>
      </c>
      <c r="B27" s="2" t="s">
        <v>20</v>
      </c>
      <c r="C27" s="1" t="s">
        <v>155</v>
      </c>
      <c r="D27" s="32" t="s">
        <v>78</v>
      </c>
      <c r="E27" s="67" t="s">
        <v>8</v>
      </c>
      <c r="F27" s="1"/>
      <c r="G27" s="47">
        <v>285.60000000000002</v>
      </c>
      <c r="H27" s="47">
        <v>353.81700000000001</v>
      </c>
      <c r="I27" s="47">
        <v>285.60000000000002</v>
      </c>
      <c r="J27" s="47">
        <v>422.8</v>
      </c>
      <c r="K27" s="47">
        <v>435.5</v>
      </c>
      <c r="L27" s="47">
        <v>445.1</v>
      </c>
    </row>
    <row r="28" spans="1:12" s="8" customFormat="1" ht="45" x14ac:dyDescent="0.25">
      <c r="A28" s="3" t="s">
        <v>49</v>
      </c>
      <c r="B28" s="2" t="s">
        <v>20</v>
      </c>
      <c r="C28" s="1" t="s">
        <v>156</v>
      </c>
      <c r="D28" s="32" t="s">
        <v>79</v>
      </c>
      <c r="E28" s="67" t="s">
        <v>8</v>
      </c>
      <c r="F28" s="1"/>
      <c r="G28" s="47">
        <v>575.6</v>
      </c>
      <c r="H28" s="47">
        <v>293.51600000000002</v>
      </c>
      <c r="I28" s="47">
        <v>575.6</v>
      </c>
      <c r="J28" s="47">
        <v>467.3</v>
      </c>
      <c r="K28" s="47">
        <v>481.3</v>
      </c>
      <c r="L28" s="47">
        <v>491.9</v>
      </c>
    </row>
    <row r="29" spans="1:12" s="10" customFormat="1" ht="52.5" x14ac:dyDescent="0.25">
      <c r="A29" s="1" t="s">
        <v>50</v>
      </c>
      <c r="B29" s="4" t="s">
        <v>23</v>
      </c>
      <c r="C29" s="3" t="s">
        <v>157</v>
      </c>
      <c r="D29" s="33" t="s">
        <v>89</v>
      </c>
      <c r="E29" s="13" t="s">
        <v>8</v>
      </c>
      <c r="F29" s="3"/>
      <c r="G29" s="46">
        <f t="shared" ref="G29:L29" si="6">SUM(G30:G30)</f>
        <v>525.20000000000005</v>
      </c>
      <c r="H29" s="46">
        <f t="shared" si="6"/>
        <v>4675.3</v>
      </c>
      <c r="I29" s="46">
        <f t="shared" si="6"/>
        <v>525.20000000000005</v>
      </c>
      <c r="J29" s="46">
        <f t="shared" si="6"/>
        <v>6930</v>
      </c>
      <c r="K29" s="46">
        <f t="shared" si="6"/>
        <v>7067.5</v>
      </c>
      <c r="L29" s="46">
        <f t="shared" si="6"/>
        <v>7205</v>
      </c>
    </row>
    <row r="30" spans="1:12" s="8" customFormat="1" ht="45" x14ac:dyDescent="0.25">
      <c r="A30" s="3" t="s">
        <v>51</v>
      </c>
      <c r="B30" s="2" t="s">
        <v>23</v>
      </c>
      <c r="C30" s="1" t="s">
        <v>158</v>
      </c>
      <c r="D30" s="32" t="s">
        <v>80</v>
      </c>
      <c r="E30" s="67" t="s">
        <v>8</v>
      </c>
      <c r="F30" s="1"/>
      <c r="G30" s="47">
        <v>525.20000000000005</v>
      </c>
      <c r="H30" s="47">
        <v>4675.3</v>
      </c>
      <c r="I30" s="47">
        <v>525.20000000000005</v>
      </c>
      <c r="J30" s="47">
        <v>6930</v>
      </c>
      <c r="K30" s="47">
        <v>7067.5</v>
      </c>
      <c r="L30" s="47">
        <v>7205</v>
      </c>
    </row>
    <row r="31" spans="1:12" s="10" customFormat="1" ht="21" x14ac:dyDescent="0.25">
      <c r="A31" s="1" t="s">
        <v>119</v>
      </c>
      <c r="B31" s="4" t="s">
        <v>25</v>
      </c>
      <c r="C31" s="3" t="s">
        <v>159</v>
      </c>
      <c r="D31" s="27" t="s">
        <v>90</v>
      </c>
      <c r="E31" s="13"/>
      <c r="F31" s="3"/>
      <c r="G31" s="46">
        <f t="shared" ref="G31:L31" si="7">SUM(G32:G37)</f>
        <v>6617.9</v>
      </c>
      <c r="H31" s="46">
        <f t="shared" si="7"/>
        <v>5062.5289999999995</v>
      </c>
      <c r="I31" s="46">
        <f t="shared" si="7"/>
        <v>6617.9</v>
      </c>
      <c r="J31" s="46">
        <f t="shared" si="7"/>
        <v>4765.5</v>
      </c>
      <c r="K31" s="46">
        <f t="shared" si="7"/>
        <v>4908.6000000000004</v>
      </c>
      <c r="L31" s="46">
        <f t="shared" si="7"/>
        <v>5016.7</v>
      </c>
    </row>
    <row r="32" spans="1:12" s="11" customFormat="1" ht="45" x14ac:dyDescent="0.25">
      <c r="A32" s="3" t="s">
        <v>52</v>
      </c>
      <c r="B32" s="2" t="s">
        <v>25</v>
      </c>
      <c r="C32" s="1" t="s">
        <v>160</v>
      </c>
      <c r="D32" s="67" t="s">
        <v>24</v>
      </c>
      <c r="E32" s="67" t="s">
        <v>8</v>
      </c>
      <c r="F32" s="67"/>
      <c r="G32" s="50">
        <v>3900</v>
      </c>
      <c r="H32" s="50">
        <v>3582.9940000000001</v>
      </c>
      <c r="I32" s="50">
        <v>3900</v>
      </c>
      <c r="J32" s="50">
        <v>4300</v>
      </c>
      <c r="K32" s="50">
        <v>4350</v>
      </c>
      <c r="L32" s="50">
        <v>4350</v>
      </c>
    </row>
    <row r="33" spans="1:12" s="11" customFormat="1" ht="78.75" x14ac:dyDescent="0.25">
      <c r="A33" s="1" t="s">
        <v>53</v>
      </c>
      <c r="B33" s="2" t="s">
        <v>25</v>
      </c>
      <c r="C33" s="1" t="s">
        <v>161</v>
      </c>
      <c r="D33" s="19" t="s">
        <v>114</v>
      </c>
      <c r="E33" s="34" t="s">
        <v>39</v>
      </c>
      <c r="F33" s="67"/>
      <c r="G33" s="50">
        <v>150</v>
      </c>
      <c r="H33" s="47">
        <v>40.225000000000001</v>
      </c>
      <c r="I33" s="50">
        <v>150</v>
      </c>
      <c r="J33" s="50">
        <v>93</v>
      </c>
      <c r="K33" s="50">
        <v>95</v>
      </c>
      <c r="L33" s="50">
        <v>95</v>
      </c>
    </row>
    <row r="34" spans="1:12" s="11" customFormat="1" ht="90" x14ac:dyDescent="0.25">
      <c r="A34" s="3" t="s">
        <v>54</v>
      </c>
      <c r="B34" s="2" t="s">
        <v>25</v>
      </c>
      <c r="C34" s="1" t="s">
        <v>162</v>
      </c>
      <c r="D34" s="19" t="s">
        <v>115</v>
      </c>
      <c r="E34" s="67" t="s">
        <v>8</v>
      </c>
      <c r="F34" s="67"/>
      <c r="G34" s="50">
        <v>10</v>
      </c>
      <c r="H34" s="47">
        <v>0.1</v>
      </c>
      <c r="I34" s="50">
        <v>10</v>
      </c>
      <c r="J34" s="50">
        <v>1</v>
      </c>
      <c r="K34" s="50">
        <v>1</v>
      </c>
      <c r="L34" s="50">
        <v>1</v>
      </c>
    </row>
    <row r="35" spans="1:12" s="11" customFormat="1" ht="67.5" x14ac:dyDescent="0.25">
      <c r="A35" s="1" t="s">
        <v>55</v>
      </c>
      <c r="B35" s="2" t="s">
        <v>25</v>
      </c>
      <c r="C35" s="1" t="s">
        <v>163</v>
      </c>
      <c r="D35" s="19" t="s">
        <v>40</v>
      </c>
      <c r="E35" s="19" t="s">
        <v>39</v>
      </c>
      <c r="F35" s="67"/>
      <c r="G35" s="50">
        <v>200</v>
      </c>
      <c r="H35" s="47">
        <v>142.69999999999999</v>
      </c>
      <c r="I35" s="50">
        <v>200</v>
      </c>
      <c r="J35" s="50">
        <v>200</v>
      </c>
      <c r="K35" s="50">
        <v>200</v>
      </c>
      <c r="L35" s="50">
        <v>200</v>
      </c>
    </row>
    <row r="36" spans="1:12" s="11" customFormat="1" ht="90" x14ac:dyDescent="0.25">
      <c r="A36" s="3" t="s">
        <v>56</v>
      </c>
      <c r="B36" s="2" t="s">
        <v>25</v>
      </c>
      <c r="C36" s="1" t="s">
        <v>164</v>
      </c>
      <c r="D36" s="19" t="s">
        <v>116</v>
      </c>
      <c r="E36" s="34" t="s">
        <v>39</v>
      </c>
      <c r="F36" s="67"/>
      <c r="G36" s="50">
        <v>700</v>
      </c>
      <c r="H36" s="47">
        <v>506.02499999999998</v>
      </c>
      <c r="I36" s="50">
        <v>700</v>
      </c>
      <c r="J36" s="50">
        <v>171.5</v>
      </c>
      <c r="K36" s="50">
        <v>262.60000000000002</v>
      </c>
      <c r="L36" s="50">
        <v>370.7</v>
      </c>
    </row>
    <row r="37" spans="1:12" s="11" customFormat="1" ht="90" x14ac:dyDescent="0.25">
      <c r="A37" s="1" t="s">
        <v>57</v>
      </c>
      <c r="B37" s="40" t="s">
        <v>25</v>
      </c>
      <c r="C37" s="39" t="s">
        <v>165</v>
      </c>
      <c r="D37" s="59" t="s">
        <v>26</v>
      </c>
      <c r="E37" s="41" t="s">
        <v>27</v>
      </c>
      <c r="F37" s="67"/>
      <c r="G37" s="50">
        <v>1657.9</v>
      </c>
      <c r="H37" s="47">
        <v>790.48500000000001</v>
      </c>
      <c r="I37" s="50">
        <v>1657.9</v>
      </c>
      <c r="J37" s="50">
        <v>0</v>
      </c>
      <c r="K37" s="50">
        <v>0</v>
      </c>
      <c r="L37" s="50">
        <v>0</v>
      </c>
    </row>
    <row r="38" spans="1:12" s="14" customFormat="1" ht="73.5" x14ac:dyDescent="0.25">
      <c r="A38" s="3" t="s">
        <v>58</v>
      </c>
      <c r="B38" s="4" t="s">
        <v>18</v>
      </c>
      <c r="C38" s="3" t="s">
        <v>166</v>
      </c>
      <c r="D38" s="30" t="s">
        <v>96</v>
      </c>
      <c r="E38" s="12"/>
      <c r="F38" s="13"/>
      <c r="G38" s="46">
        <f t="shared" ref="G38:L38" si="8">SUM(G39:G45)</f>
        <v>7560.0999999999995</v>
      </c>
      <c r="H38" s="46">
        <f t="shared" si="8"/>
        <v>5393.8899999999994</v>
      </c>
      <c r="I38" s="46">
        <f t="shared" si="8"/>
        <v>7560.0999999999995</v>
      </c>
      <c r="J38" s="46">
        <f t="shared" si="8"/>
        <v>7477.3000000000011</v>
      </c>
      <c r="K38" s="46">
        <f t="shared" si="8"/>
        <v>7177.2999999999993</v>
      </c>
      <c r="L38" s="46">
        <f t="shared" si="8"/>
        <v>7177.2999999999993</v>
      </c>
    </row>
    <row r="39" spans="1:12" s="11" customFormat="1" ht="78.75" x14ac:dyDescent="0.25">
      <c r="A39" s="1" t="s">
        <v>59</v>
      </c>
      <c r="B39" s="2" t="s">
        <v>18</v>
      </c>
      <c r="C39" s="1" t="s">
        <v>167</v>
      </c>
      <c r="D39" s="29" t="s">
        <v>97</v>
      </c>
      <c r="E39" s="67" t="s">
        <v>28</v>
      </c>
      <c r="F39" s="15"/>
      <c r="G39" s="47">
        <v>4100</v>
      </c>
      <c r="H39" s="47">
        <v>2813.7829999999999</v>
      </c>
      <c r="I39" s="47">
        <v>4100</v>
      </c>
      <c r="J39" s="47">
        <v>4100</v>
      </c>
      <c r="K39" s="47">
        <v>3800</v>
      </c>
      <c r="L39" s="47">
        <v>3800</v>
      </c>
    </row>
    <row r="40" spans="1:12" s="11" customFormat="1" ht="84.75" customHeight="1" x14ac:dyDescent="0.25">
      <c r="A40" s="3" t="s">
        <v>60</v>
      </c>
      <c r="B40" s="2" t="s">
        <v>18</v>
      </c>
      <c r="C40" s="1" t="s">
        <v>168</v>
      </c>
      <c r="D40" s="29" t="s">
        <v>113</v>
      </c>
      <c r="E40" s="67" t="s">
        <v>28</v>
      </c>
      <c r="F40" s="15"/>
      <c r="G40" s="47">
        <v>34.700000000000003</v>
      </c>
      <c r="H40" s="47">
        <v>0</v>
      </c>
      <c r="I40" s="47">
        <v>34.700000000000003</v>
      </c>
      <c r="J40" s="47">
        <v>4.0999999999999996</v>
      </c>
      <c r="K40" s="47">
        <v>4.0999999999999996</v>
      </c>
      <c r="L40" s="47">
        <v>4.0999999999999996</v>
      </c>
    </row>
    <row r="41" spans="1:12" s="11" customFormat="1" ht="78.75" x14ac:dyDescent="0.25">
      <c r="A41" s="1" t="s">
        <v>61</v>
      </c>
      <c r="B41" s="2" t="s">
        <v>18</v>
      </c>
      <c r="C41" s="1" t="s">
        <v>169</v>
      </c>
      <c r="D41" s="57" t="s">
        <v>98</v>
      </c>
      <c r="E41" s="67" t="s">
        <v>118</v>
      </c>
      <c r="F41" s="67"/>
      <c r="G41" s="47">
        <v>86.4</v>
      </c>
      <c r="H41" s="47">
        <v>63.258000000000003</v>
      </c>
      <c r="I41" s="47">
        <v>86.4</v>
      </c>
      <c r="J41" s="47">
        <v>94.3</v>
      </c>
      <c r="K41" s="47">
        <v>94.3</v>
      </c>
      <c r="L41" s="47">
        <v>94.3</v>
      </c>
    </row>
    <row r="42" spans="1:12" s="11" customFormat="1" ht="78.75" x14ac:dyDescent="0.25">
      <c r="A42" s="3" t="s">
        <v>120</v>
      </c>
      <c r="B42" s="2" t="s">
        <v>18</v>
      </c>
      <c r="C42" s="53" t="s">
        <v>170</v>
      </c>
      <c r="D42" s="11" t="s">
        <v>29</v>
      </c>
      <c r="E42" s="67" t="s">
        <v>30</v>
      </c>
      <c r="F42" s="67"/>
      <c r="G42" s="47">
        <v>294</v>
      </c>
      <c r="H42" s="47">
        <v>259.89299999999997</v>
      </c>
      <c r="I42" s="47">
        <v>294</v>
      </c>
      <c r="J42" s="47">
        <v>294</v>
      </c>
      <c r="K42" s="47">
        <v>294</v>
      </c>
      <c r="L42" s="47">
        <v>294</v>
      </c>
    </row>
    <row r="43" spans="1:12" s="11" customFormat="1" ht="78.75" x14ac:dyDescent="0.25">
      <c r="A43" s="1" t="s">
        <v>62</v>
      </c>
      <c r="B43" s="2" t="s">
        <v>18</v>
      </c>
      <c r="C43" s="1" t="s">
        <v>171</v>
      </c>
      <c r="D43" s="29" t="s">
        <v>99</v>
      </c>
      <c r="E43" s="67" t="s">
        <v>28</v>
      </c>
      <c r="F43" s="67"/>
      <c r="G43" s="47">
        <v>2000</v>
      </c>
      <c r="H43" s="47">
        <v>2132.893</v>
      </c>
      <c r="I43" s="47">
        <v>2000</v>
      </c>
      <c r="J43" s="47">
        <v>1939.9</v>
      </c>
      <c r="K43" s="47">
        <v>1939.9</v>
      </c>
      <c r="L43" s="47">
        <v>1939.9</v>
      </c>
    </row>
    <row r="44" spans="1:12" s="11" customFormat="1" ht="78.75" x14ac:dyDescent="0.25">
      <c r="A44" s="3" t="s">
        <v>121</v>
      </c>
      <c r="B44" s="2" t="s">
        <v>18</v>
      </c>
      <c r="C44" s="1" t="s">
        <v>172</v>
      </c>
      <c r="D44" s="67" t="s">
        <v>31</v>
      </c>
      <c r="E44" s="67" t="s">
        <v>28</v>
      </c>
      <c r="F44" s="67"/>
      <c r="G44" s="47">
        <v>1000</v>
      </c>
      <c r="H44" s="47">
        <v>0</v>
      </c>
      <c r="I44" s="47">
        <v>1000</v>
      </c>
      <c r="J44" s="47">
        <v>1000</v>
      </c>
      <c r="K44" s="47">
        <v>1000</v>
      </c>
      <c r="L44" s="47">
        <v>1000</v>
      </c>
    </row>
    <row r="45" spans="1:12" s="11" customFormat="1" ht="78.75" x14ac:dyDescent="0.25">
      <c r="A45" s="1" t="s">
        <v>63</v>
      </c>
      <c r="B45" s="2" t="s">
        <v>18</v>
      </c>
      <c r="C45" s="1" t="s">
        <v>173</v>
      </c>
      <c r="D45" s="29" t="s">
        <v>100</v>
      </c>
      <c r="E45" s="67" t="s">
        <v>28</v>
      </c>
      <c r="F45" s="67"/>
      <c r="G45" s="47">
        <v>45</v>
      </c>
      <c r="H45" s="47">
        <v>124.063</v>
      </c>
      <c r="I45" s="47">
        <v>45</v>
      </c>
      <c r="J45" s="47">
        <v>45</v>
      </c>
      <c r="K45" s="47">
        <v>45</v>
      </c>
      <c r="L45" s="47">
        <v>45</v>
      </c>
    </row>
    <row r="46" spans="1:12" s="14" customFormat="1" ht="73.5" x14ac:dyDescent="0.25">
      <c r="A46" s="3" t="s">
        <v>64</v>
      </c>
      <c r="B46" s="4" t="s">
        <v>33</v>
      </c>
      <c r="C46" s="3" t="s">
        <v>174</v>
      </c>
      <c r="D46" s="27" t="s">
        <v>91</v>
      </c>
      <c r="E46" s="14" t="s">
        <v>32</v>
      </c>
      <c r="F46" s="13"/>
      <c r="G46" s="46">
        <v>203.9</v>
      </c>
      <c r="H46" s="46">
        <v>217.31200000000001</v>
      </c>
      <c r="I46" s="46">
        <v>203.9</v>
      </c>
      <c r="J46" s="46">
        <v>365.8</v>
      </c>
      <c r="K46" s="46">
        <v>380.3</v>
      </c>
      <c r="L46" s="46">
        <v>395.7</v>
      </c>
    </row>
    <row r="47" spans="1:12" s="14" customFormat="1" ht="42" x14ac:dyDescent="0.25">
      <c r="A47" s="1" t="s">
        <v>101</v>
      </c>
      <c r="B47" s="4" t="s">
        <v>35</v>
      </c>
      <c r="C47" s="3" t="s">
        <v>175</v>
      </c>
      <c r="D47" s="27" t="s">
        <v>92</v>
      </c>
      <c r="E47" s="13"/>
      <c r="F47" s="13"/>
      <c r="G47" s="46">
        <f>SUM(G48:G58)</f>
        <v>10526</v>
      </c>
      <c r="H47" s="46">
        <f>SUM(H48:H58)</f>
        <v>6516.9430000000011</v>
      </c>
      <c r="I47" s="46">
        <f t="shared" ref="I47:L47" si="9">SUM(I48:I58)</f>
        <v>10526</v>
      </c>
      <c r="J47" s="46">
        <f t="shared" si="9"/>
        <v>7316.8</v>
      </c>
      <c r="K47" s="46">
        <f t="shared" si="9"/>
        <v>7326.8</v>
      </c>
      <c r="L47" s="46">
        <f t="shared" si="9"/>
        <v>7326.8</v>
      </c>
    </row>
    <row r="48" spans="1:12" s="11" customFormat="1" ht="78.75" x14ac:dyDescent="0.25">
      <c r="A48" s="3" t="s">
        <v>102</v>
      </c>
      <c r="B48" s="2" t="s">
        <v>35</v>
      </c>
      <c r="C48" s="1" t="s">
        <v>176</v>
      </c>
      <c r="D48" s="67" t="s">
        <v>34</v>
      </c>
      <c r="E48" s="67" t="s">
        <v>118</v>
      </c>
      <c r="F48" s="67"/>
      <c r="G48" s="47">
        <v>302</v>
      </c>
      <c r="H48" s="47">
        <v>79.75</v>
      </c>
      <c r="I48" s="47">
        <v>302</v>
      </c>
      <c r="J48" s="47">
        <v>197</v>
      </c>
      <c r="K48" s="47">
        <v>197</v>
      </c>
      <c r="L48" s="47">
        <v>197</v>
      </c>
    </row>
    <row r="49" spans="1:12" s="11" customFormat="1" ht="78.75" x14ac:dyDescent="0.25">
      <c r="A49" s="1" t="s">
        <v>103</v>
      </c>
      <c r="B49" s="2" t="s">
        <v>35</v>
      </c>
      <c r="C49" s="1" t="s">
        <v>187</v>
      </c>
      <c r="D49" s="67" t="s">
        <v>34</v>
      </c>
      <c r="E49" s="67" t="s">
        <v>188</v>
      </c>
      <c r="F49" s="67"/>
      <c r="G49" s="47">
        <v>0</v>
      </c>
      <c r="H49" s="47">
        <v>9.6829999999999998</v>
      </c>
      <c r="I49" s="47">
        <v>0</v>
      </c>
      <c r="J49" s="47">
        <v>0</v>
      </c>
      <c r="K49" s="47">
        <v>10</v>
      </c>
      <c r="L49" s="47">
        <v>10</v>
      </c>
    </row>
    <row r="50" spans="1:12" s="11" customFormat="1" ht="67.5" x14ac:dyDescent="0.25">
      <c r="A50" s="3" t="s">
        <v>104</v>
      </c>
      <c r="B50" s="2" t="s">
        <v>35</v>
      </c>
      <c r="C50" s="1" t="s">
        <v>177</v>
      </c>
      <c r="D50" s="67" t="s">
        <v>34</v>
      </c>
      <c r="E50" s="67" t="s">
        <v>30</v>
      </c>
      <c r="F50" s="67"/>
      <c r="G50" s="47">
        <v>9968</v>
      </c>
      <c r="H50" s="47">
        <v>5518.16</v>
      </c>
      <c r="I50" s="47">
        <v>9968</v>
      </c>
      <c r="J50" s="47">
        <v>6851</v>
      </c>
      <c r="K50" s="47">
        <v>6851</v>
      </c>
      <c r="L50" s="47">
        <v>6851</v>
      </c>
    </row>
    <row r="51" spans="1:12" s="11" customFormat="1" ht="78.75" x14ac:dyDescent="0.25">
      <c r="A51" s="1" t="s">
        <v>122</v>
      </c>
      <c r="B51" s="2" t="s">
        <v>35</v>
      </c>
      <c r="C51" s="1" t="s">
        <v>189</v>
      </c>
      <c r="D51" s="67" t="s">
        <v>36</v>
      </c>
      <c r="E51" s="67" t="s">
        <v>188</v>
      </c>
      <c r="F51" s="67"/>
      <c r="G51" s="47">
        <v>0</v>
      </c>
      <c r="H51" s="47">
        <v>4.3999999999999997E-2</v>
      </c>
      <c r="I51" s="47">
        <v>0</v>
      </c>
      <c r="J51" s="47">
        <v>0</v>
      </c>
      <c r="K51" s="47">
        <v>0</v>
      </c>
      <c r="L51" s="47">
        <v>0</v>
      </c>
    </row>
    <row r="52" spans="1:12" s="11" customFormat="1" ht="67.5" x14ac:dyDescent="0.25">
      <c r="A52" s="3" t="s">
        <v>105</v>
      </c>
      <c r="B52" s="2" t="s">
        <v>35</v>
      </c>
      <c r="C52" s="1" t="s">
        <v>178</v>
      </c>
      <c r="D52" s="67" t="s">
        <v>36</v>
      </c>
      <c r="E52" s="67" t="s">
        <v>30</v>
      </c>
      <c r="F52" s="67"/>
      <c r="G52" s="47">
        <v>256</v>
      </c>
      <c r="H52" s="47">
        <v>364.89</v>
      </c>
      <c r="I52" s="47">
        <v>256</v>
      </c>
      <c r="J52" s="47">
        <v>268.8</v>
      </c>
      <c r="K52" s="47">
        <v>268.8</v>
      </c>
      <c r="L52" s="47">
        <v>268.8</v>
      </c>
    </row>
    <row r="53" spans="1:12" s="11" customFormat="1" ht="45" x14ac:dyDescent="0.25">
      <c r="A53" s="1" t="s">
        <v>123</v>
      </c>
      <c r="B53" s="2" t="s">
        <v>35</v>
      </c>
      <c r="C53" s="1" t="s">
        <v>190</v>
      </c>
      <c r="D53" s="67" t="s">
        <v>36</v>
      </c>
      <c r="E53" s="67" t="s">
        <v>191</v>
      </c>
      <c r="F53" s="67"/>
      <c r="G53" s="47">
        <v>0</v>
      </c>
      <c r="H53" s="47">
        <v>53.478000000000002</v>
      </c>
      <c r="I53" s="47">
        <v>0</v>
      </c>
      <c r="J53" s="47">
        <v>0</v>
      </c>
      <c r="K53" s="47">
        <v>0</v>
      </c>
      <c r="L53" s="47">
        <v>0</v>
      </c>
    </row>
    <row r="54" spans="1:12" s="11" customFormat="1" ht="67.5" x14ac:dyDescent="0.25">
      <c r="A54" s="3" t="s">
        <v>106</v>
      </c>
      <c r="B54" s="2" t="s">
        <v>35</v>
      </c>
      <c r="C54" s="1" t="s">
        <v>192</v>
      </c>
      <c r="D54" s="67" t="s">
        <v>36</v>
      </c>
      <c r="E54" s="67" t="s">
        <v>193</v>
      </c>
      <c r="F54" s="67"/>
      <c r="G54" s="47">
        <v>0</v>
      </c>
      <c r="H54" s="47">
        <v>236.86799999999999</v>
      </c>
      <c r="I54" s="47">
        <v>0</v>
      </c>
      <c r="J54" s="47">
        <v>0</v>
      </c>
      <c r="K54" s="47">
        <v>0</v>
      </c>
      <c r="L54" s="47">
        <v>0</v>
      </c>
    </row>
    <row r="55" spans="1:12" s="11" customFormat="1" ht="90" x14ac:dyDescent="0.25">
      <c r="A55" s="1" t="s">
        <v>107</v>
      </c>
      <c r="B55" s="2" t="s">
        <v>35</v>
      </c>
      <c r="C55" s="1" t="s">
        <v>194</v>
      </c>
      <c r="D55" s="67" t="s">
        <v>36</v>
      </c>
      <c r="E55" s="67" t="s">
        <v>195</v>
      </c>
      <c r="F55" s="67"/>
      <c r="G55" s="47">
        <v>0</v>
      </c>
      <c r="H55" s="47">
        <v>30.818000000000001</v>
      </c>
      <c r="I55" s="47">
        <v>0</v>
      </c>
      <c r="J55" s="47">
        <v>0</v>
      </c>
      <c r="K55" s="47">
        <v>0</v>
      </c>
      <c r="L55" s="47">
        <v>0</v>
      </c>
    </row>
    <row r="56" spans="1:12" s="11" customFormat="1" ht="56.25" x14ac:dyDescent="0.25">
      <c r="A56" s="3" t="s">
        <v>124</v>
      </c>
      <c r="B56" s="2" t="s">
        <v>35</v>
      </c>
      <c r="C56" s="1" t="s">
        <v>196</v>
      </c>
      <c r="D56" s="67" t="s">
        <v>36</v>
      </c>
      <c r="E56" s="67" t="s">
        <v>197</v>
      </c>
      <c r="F56" s="67"/>
      <c r="G56" s="47">
        <v>0</v>
      </c>
      <c r="H56" s="47">
        <v>0.16500000000000001</v>
      </c>
      <c r="I56" s="47">
        <v>0</v>
      </c>
      <c r="J56" s="47">
        <v>0</v>
      </c>
      <c r="K56" s="47">
        <v>0</v>
      </c>
      <c r="L56" s="47">
        <v>0</v>
      </c>
    </row>
    <row r="57" spans="1:12" s="11" customFormat="1" ht="45" x14ac:dyDescent="0.25">
      <c r="A57" s="1" t="s">
        <v>125</v>
      </c>
      <c r="B57" s="2" t="s">
        <v>35</v>
      </c>
      <c r="C57" s="1" t="s">
        <v>198</v>
      </c>
      <c r="D57" s="67" t="s">
        <v>36</v>
      </c>
      <c r="E57" s="67" t="s">
        <v>199</v>
      </c>
      <c r="F57" s="67"/>
      <c r="G57" s="47">
        <v>0</v>
      </c>
      <c r="H57" s="47">
        <v>0.21099999999999999</v>
      </c>
      <c r="I57" s="47">
        <v>0</v>
      </c>
      <c r="J57" s="47">
        <v>0</v>
      </c>
      <c r="K57" s="47">
        <v>0</v>
      </c>
      <c r="L57" s="47">
        <v>0</v>
      </c>
    </row>
    <row r="58" spans="1:12" s="11" customFormat="1" ht="78.75" x14ac:dyDescent="0.25">
      <c r="A58" s="3" t="s">
        <v>126</v>
      </c>
      <c r="B58" s="2" t="s">
        <v>35</v>
      </c>
      <c r="C58" s="1" t="s">
        <v>200</v>
      </c>
      <c r="D58" s="67" t="s">
        <v>36</v>
      </c>
      <c r="E58" s="67" t="s">
        <v>28</v>
      </c>
      <c r="F58" s="67"/>
      <c r="G58" s="47">
        <v>0</v>
      </c>
      <c r="H58" s="47">
        <v>222.876</v>
      </c>
      <c r="I58" s="47">
        <v>0</v>
      </c>
      <c r="J58" s="47">
        <v>0</v>
      </c>
      <c r="K58" s="47">
        <v>0</v>
      </c>
      <c r="L58" s="47">
        <v>0</v>
      </c>
    </row>
    <row r="59" spans="1:12" s="14" customFormat="1" ht="84" x14ac:dyDescent="0.25">
      <c r="A59" s="1" t="s">
        <v>108</v>
      </c>
      <c r="B59" s="4" t="s">
        <v>37</v>
      </c>
      <c r="C59" s="3" t="s">
        <v>179</v>
      </c>
      <c r="D59" s="43" t="s">
        <v>81</v>
      </c>
      <c r="E59" s="13" t="s">
        <v>28</v>
      </c>
      <c r="F59" s="13"/>
      <c r="G59" s="46">
        <f t="shared" ref="G59:L59" si="10">SUM(G60:G61)</f>
        <v>9090.5</v>
      </c>
      <c r="H59" s="46">
        <f t="shared" si="10"/>
        <v>3956.4490000000001</v>
      </c>
      <c r="I59" s="46">
        <f t="shared" si="10"/>
        <v>9090.5</v>
      </c>
      <c r="J59" s="46">
        <f t="shared" si="10"/>
        <v>8712</v>
      </c>
      <c r="K59" s="46">
        <f t="shared" si="10"/>
        <v>8712</v>
      </c>
      <c r="L59" s="46">
        <f t="shared" si="10"/>
        <v>8712</v>
      </c>
    </row>
    <row r="60" spans="1:12" s="11" customFormat="1" ht="90" x14ac:dyDescent="0.25">
      <c r="A60" s="3" t="s">
        <v>109</v>
      </c>
      <c r="B60" s="2" t="s">
        <v>37</v>
      </c>
      <c r="C60" s="1" t="s">
        <v>180</v>
      </c>
      <c r="D60" s="28" t="s">
        <v>82</v>
      </c>
      <c r="E60" s="67" t="s">
        <v>28</v>
      </c>
      <c r="F60" s="67"/>
      <c r="G60" s="47">
        <v>3805</v>
      </c>
      <c r="H60" s="47">
        <v>483.46</v>
      </c>
      <c r="I60" s="47">
        <v>3805</v>
      </c>
      <c r="J60" s="47">
        <v>3612</v>
      </c>
      <c r="K60" s="47">
        <v>3612</v>
      </c>
      <c r="L60" s="47">
        <v>3612</v>
      </c>
    </row>
    <row r="61" spans="1:12" s="11" customFormat="1" ht="78.75" x14ac:dyDescent="0.25">
      <c r="A61" s="1" t="s">
        <v>110</v>
      </c>
      <c r="B61" s="2" t="s">
        <v>37</v>
      </c>
      <c r="C61" s="1" t="s">
        <v>131</v>
      </c>
      <c r="D61" s="28" t="s">
        <v>83</v>
      </c>
      <c r="E61" s="67" t="s">
        <v>28</v>
      </c>
      <c r="F61" s="67"/>
      <c r="G61" s="47">
        <v>5285.5</v>
      </c>
      <c r="H61" s="47">
        <v>3472.989</v>
      </c>
      <c r="I61" s="47">
        <v>5285.5</v>
      </c>
      <c r="J61" s="47">
        <v>5100</v>
      </c>
      <c r="K61" s="47">
        <v>5100</v>
      </c>
      <c r="L61" s="47">
        <v>5100</v>
      </c>
    </row>
    <row r="62" spans="1:12" s="14" customFormat="1" ht="21" x14ac:dyDescent="0.25">
      <c r="A62" s="3" t="s">
        <v>111</v>
      </c>
      <c r="B62" s="4" t="s">
        <v>38</v>
      </c>
      <c r="C62" s="3" t="s">
        <v>132</v>
      </c>
      <c r="D62" s="27" t="s">
        <v>84</v>
      </c>
      <c r="E62" s="13"/>
      <c r="F62" s="13"/>
      <c r="G62" s="46">
        <v>1191.5999999999999</v>
      </c>
      <c r="H62" s="46">
        <v>1694.9380000000001</v>
      </c>
      <c r="I62" s="46">
        <v>1191.5999999999999</v>
      </c>
      <c r="J62" s="46">
        <v>1220</v>
      </c>
      <c r="K62" s="46">
        <v>1250</v>
      </c>
      <c r="L62" s="46">
        <v>1250</v>
      </c>
    </row>
    <row r="63" spans="1:12" s="14" customFormat="1" ht="21" x14ac:dyDescent="0.25">
      <c r="A63" s="1" t="s">
        <v>112</v>
      </c>
      <c r="B63" s="4" t="s">
        <v>42</v>
      </c>
      <c r="C63" s="3" t="s">
        <v>133</v>
      </c>
      <c r="D63" s="27" t="s">
        <v>85</v>
      </c>
      <c r="E63" s="13"/>
      <c r="F63" s="13"/>
      <c r="G63" s="46">
        <v>0</v>
      </c>
      <c r="H63" s="46">
        <v>7.2539999999999996</v>
      </c>
      <c r="I63" s="46">
        <v>0</v>
      </c>
      <c r="J63" s="46">
        <v>0</v>
      </c>
      <c r="K63" s="46">
        <v>0</v>
      </c>
      <c r="L63" s="46">
        <v>0</v>
      </c>
    </row>
    <row r="64" spans="1:12" s="14" customFormat="1" ht="31.5" x14ac:dyDescent="0.25">
      <c r="A64" s="3" t="s">
        <v>181</v>
      </c>
      <c r="B64" s="36" t="s">
        <v>19</v>
      </c>
      <c r="C64" s="35" t="s">
        <v>134</v>
      </c>
      <c r="D64" s="37" t="s">
        <v>93</v>
      </c>
      <c r="E64" s="38"/>
      <c r="F64" s="38"/>
      <c r="G64" s="49">
        <f t="shared" ref="G64:L64" si="11">SUM(G65:G70)</f>
        <v>1188609.6000000001</v>
      </c>
      <c r="H64" s="49">
        <f t="shared" si="11"/>
        <v>821459.24799999991</v>
      </c>
      <c r="I64" s="49">
        <f t="shared" si="11"/>
        <v>1251219.3199999998</v>
      </c>
      <c r="J64" s="49">
        <f t="shared" si="11"/>
        <v>1483581.4000000001</v>
      </c>
      <c r="K64" s="49">
        <f t="shared" si="11"/>
        <v>1273541.5999999999</v>
      </c>
      <c r="L64" s="49">
        <f t="shared" si="11"/>
        <v>1229836.0999999999</v>
      </c>
    </row>
    <row r="65" spans="1:12" s="11" customFormat="1" ht="22.5" x14ac:dyDescent="0.25">
      <c r="A65" s="1" t="s">
        <v>201</v>
      </c>
      <c r="B65" s="40" t="s">
        <v>19</v>
      </c>
      <c r="C65" s="39" t="s">
        <v>135</v>
      </c>
      <c r="D65" s="41" t="s">
        <v>127</v>
      </c>
      <c r="E65" s="38"/>
      <c r="F65" s="41"/>
      <c r="G65" s="50">
        <v>98223</v>
      </c>
      <c r="H65" s="50">
        <v>82835.255999999994</v>
      </c>
      <c r="I65" s="50">
        <v>98223</v>
      </c>
      <c r="J65" s="50">
        <v>113231</v>
      </c>
      <c r="K65" s="50">
        <v>59790</v>
      </c>
      <c r="L65" s="50">
        <v>61389</v>
      </c>
    </row>
    <row r="66" spans="1:12" s="59" customFormat="1" ht="33.75" x14ac:dyDescent="0.25">
      <c r="A66" s="35" t="s">
        <v>202</v>
      </c>
      <c r="B66" s="40" t="s">
        <v>19</v>
      </c>
      <c r="C66" s="39" t="s">
        <v>182</v>
      </c>
      <c r="D66" s="41" t="s">
        <v>183</v>
      </c>
      <c r="E66" s="38"/>
      <c r="F66" s="41"/>
      <c r="G66" s="50">
        <v>0</v>
      </c>
      <c r="H66" s="50">
        <v>16257.955</v>
      </c>
      <c r="I66" s="50">
        <v>34790.31</v>
      </c>
      <c r="J66" s="50">
        <v>0</v>
      </c>
      <c r="K66" s="50">
        <v>0</v>
      </c>
      <c r="L66" s="50">
        <v>0</v>
      </c>
    </row>
    <row r="67" spans="1:12" s="11" customFormat="1" ht="45" x14ac:dyDescent="0.25">
      <c r="A67" s="1" t="s">
        <v>203</v>
      </c>
      <c r="B67" s="40" t="s">
        <v>19</v>
      </c>
      <c r="C67" s="39" t="s">
        <v>136</v>
      </c>
      <c r="D67" s="41" t="s">
        <v>128</v>
      </c>
      <c r="E67" s="38"/>
      <c r="F67" s="41"/>
      <c r="G67" s="50">
        <v>154344.79999999999</v>
      </c>
      <c r="H67" s="50">
        <v>130286.266</v>
      </c>
      <c r="I67" s="50">
        <v>154344.79999999999</v>
      </c>
      <c r="J67" s="50">
        <v>134101.29999999999</v>
      </c>
      <c r="K67" s="50">
        <v>134101.29999999999</v>
      </c>
      <c r="L67" s="50">
        <v>134101.29999999999</v>
      </c>
    </row>
    <row r="68" spans="1:12" s="11" customFormat="1" ht="33.75" x14ac:dyDescent="0.2">
      <c r="A68" s="3" t="s">
        <v>204</v>
      </c>
      <c r="B68" s="40" t="s">
        <v>19</v>
      </c>
      <c r="C68" s="39" t="s">
        <v>137</v>
      </c>
      <c r="D68" s="41" t="s">
        <v>129</v>
      </c>
      <c r="E68" s="38"/>
      <c r="F68" s="42"/>
      <c r="G68" s="50">
        <v>356187.9</v>
      </c>
      <c r="H68" s="50">
        <v>145345.628</v>
      </c>
      <c r="I68" s="50">
        <v>372614.05</v>
      </c>
      <c r="J68" s="50">
        <v>620150.80000000005</v>
      </c>
      <c r="K68" s="50">
        <v>461453.1</v>
      </c>
      <c r="L68" s="50">
        <v>410321.4</v>
      </c>
    </row>
    <row r="69" spans="1:12" s="11" customFormat="1" ht="22.5" x14ac:dyDescent="0.2">
      <c r="A69" s="1" t="s">
        <v>205</v>
      </c>
      <c r="B69" s="40" t="s">
        <v>19</v>
      </c>
      <c r="C69" s="39" t="s">
        <v>138</v>
      </c>
      <c r="D69" s="41" t="s">
        <v>130</v>
      </c>
      <c r="E69" s="38"/>
      <c r="F69" s="42"/>
      <c r="G69" s="50">
        <v>579853.9</v>
      </c>
      <c r="H69" s="50">
        <v>441102.40600000002</v>
      </c>
      <c r="I69" s="50">
        <v>579490.47</v>
      </c>
      <c r="J69" s="50">
        <v>596691</v>
      </c>
      <c r="K69" s="50">
        <v>598852.80000000005</v>
      </c>
      <c r="L69" s="50">
        <v>604680</v>
      </c>
    </row>
    <row r="70" spans="1:12" s="11" customFormat="1" ht="22.5" x14ac:dyDescent="0.2">
      <c r="A70" s="3" t="s">
        <v>206</v>
      </c>
      <c r="B70" s="40" t="s">
        <v>19</v>
      </c>
      <c r="C70" s="39" t="s">
        <v>139</v>
      </c>
      <c r="D70" s="41" t="s">
        <v>41</v>
      </c>
      <c r="E70" s="38"/>
      <c r="F70" s="42"/>
      <c r="G70" s="50">
        <v>0</v>
      </c>
      <c r="H70" s="50">
        <v>5631.7370000000001</v>
      </c>
      <c r="I70" s="50">
        <v>11756.69</v>
      </c>
      <c r="J70" s="50">
        <v>19407.3</v>
      </c>
      <c r="K70" s="50">
        <v>19344.400000000001</v>
      </c>
      <c r="L70" s="50">
        <v>19344.400000000001</v>
      </c>
    </row>
    <row r="71" spans="1:12" s="17" customFormat="1" ht="22.5" x14ac:dyDescent="0.25">
      <c r="A71" s="1" t="s">
        <v>207</v>
      </c>
      <c r="B71" s="36" t="s">
        <v>19</v>
      </c>
      <c r="C71" s="35" t="s">
        <v>140</v>
      </c>
      <c r="D71" s="44" t="s">
        <v>21</v>
      </c>
      <c r="E71" s="38"/>
      <c r="F71" s="44"/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</row>
    <row r="72" spans="1:12" s="17" customFormat="1" ht="42" x14ac:dyDescent="0.25">
      <c r="A72" s="3" t="s">
        <v>208</v>
      </c>
      <c r="B72" s="36" t="s">
        <v>95</v>
      </c>
      <c r="C72" s="54" t="s">
        <v>141</v>
      </c>
      <c r="D72" s="37" t="s">
        <v>94</v>
      </c>
      <c r="E72" s="38"/>
      <c r="F72" s="45"/>
      <c r="G72" s="51">
        <v>0</v>
      </c>
      <c r="H72" s="51">
        <v>-30.817</v>
      </c>
      <c r="I72" s="51">
        <v>0</v>
      </c>
      <c r="J72" s="51">
        <v>0</v>
      </c>
      <c r="K72" s="51">
        <v>0</v>
      </c>
      <c r="L72" s="51">
        <v>0</v>
      </c>
    </row>
    <row r="73" spans="1:12" s="16" customFormat="1" x14ac:dyDescent="0.25">
      <c r="A73" s="75" t="s">
        <v>66</v>
      </c>
      <c r="B73" s="76"/>
      <c r="C73" s="76"/>
      <c r="D73" s="76"/>
      <c r="E73" s="76"/>
      <c r="F73" s="77"/>
      <c r="G73" s="48">
        <f t="shared" ref="G73:L73" si="12">G14+G19+G24+G29+G31+G38+G46+G47+G59+G62+G63+G64+G71+G72</f>
        <v>1511304.1400000001</v>
      </c>
      <c r="H73" s="48">
        <f t="shared" si="12"/>
        <v>1067454.1579999998</v>
      </c>
      <c r="I73" s="48">
        <f t="shared" si="12"/>
        <v>1563992.8499999999</v>
      </c>
      <c r="J73" s="48">
        <f t="shared" si="12"/>
        <v>1809475.5</v>
      </c>
      <c r="K73" s="48">
        <f t="shared" si="12"/>
        <v>1609763.6999999997</v>
      </c>
      <c r="L73" s="48">
        <f t="shared" si="12"/>
        <v>1577078.7999999998</v>
      </c>
    </row>
    <row r="74" spans="1:12" x14ac:dyDescent="0.25">
      <c r="A74" s="25"/>
      <c r="B74" s="25"/>
      <c r="C74" s="9"/>
      <c r="D74" s="9"/>
      <c r="E74" s="9"/>
      <c r="F74" s="9"/>
      <c r="G74" s="9"/>
      <c r="H74" s="31"/>
      <c r="I74" s="26"/>
      <c r="J74" s="9"/>
      <c r="K74" s="9"/>
      <c r="L74" s="9"/>
    </row>
    <row r="75" spans="1:12" s="64" customFormat="1" x14ac:dyDescent="0.25">
      <c r="A75" s="60"/>
      <c r="B75" s="61"/>
      <c r="C75" s="62"/>
      <c r="D75" s="62"/>
      <c r="E75" s="62"/>
      <c r="F75" s="62"/>
      <c r="G75" s="63"/>
      <c r="H75" s="63"/>
      <c r="I75" s="63"/>
      <c r="J75" s="63"/>
      <c r="K75" s="63"/>
      <c r="L75" s="63"/>
    </row>
    <row r="76" spans="1:12" x14ac:dyDescent="0.25">
      <c r="A76" s="25"/>
      <c r="B76" s="25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s="18" customFormat="1" ht="15.75" x14ac:dyDescent="0.25">
      <c r="A77" s="25"/>
      <c r="B77" s="25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x14ac:dyDescent="0.25">
      <c r="A78" s="25"/>
      <c r="B78" s="25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 x14ac:dyDescent="0.25">
      <c r="A79" s="25"/>
      <c r="B79" s="25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x14ac:dyDescent="0.25">
      <c r="A80" s="25"/>
      <c r="B80" s="25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x14ac:dyDescent="0.25">
      <c r="A81" s="25"/>
      <c r="B81" s="25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x14ac:dyDescent="0.25">
      <c r="A82" s="25"/>
      <c r="B82" s="25"/>
      <c r="C82" s="9"/>
      <c r="D82" s="9"/>
      <c r="E82" s="9"/>
      <c r="F82" s="9"/>
      <c r="G82" s="9"/>
      <c r="H82" s="9"/>
      <c r="I82" s="9"/>
      <c r="J82" s="9"/>
      <c r="K82" s="9"/>
      <c r="L82" s="9"/>
    </row>
  </sheetData>
  <mergeCells count="16">
    <mergeCell ref="A7:L8"/>
    <mergeCell ref="J1:L1"/>
    <mergeCell ref="E2:L2"/>
    <mergeCell ref="E3:L3"/>
    <mergeCell ref="E4:L4"/>
    <mergeCell ref="E5:L5"/>
    <mergeCell ref="H10:H11"/>
    <mergeCell ref="I10:I11"/>
    <mergeCell ref="B13:E13"/>
    <mergeCell ref="A73:F73"/>
    <mergeCell ref="A10:A11"/>
    <mergeCell ref="B10:B11"/>
    <mergeCell ref="C10:D10"/>
    <mergeCell ref="E10:E11"/>
    <mergeCell ref="F10:F11"/>
    <mergeCell ref="G10:G11"/>
  </mergeCells>
  <pageMargins left="0.70866141732283472" right="0.70866141732283472" top="0.94488188976377963" bottom="0.1574803149606299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 Бюджет00.02.21 Реш на 21г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Саитхужин Александр Сергеевич</cp:lastModifiedBy>
  <cp:lastPrinted>2020-11-06T04:02:20Z</cp:lastPrinted>
  <dcterms:created xsi:type="dcterms:W3CDTF">2017-11-28T10:02:24Z</dcterms:created>
  <dcterms:modified xsi:type="dcterms:W3CDTF">2021-02-03T11:53:05Z</dcterms:modified>
</cp:coreProperties>
</file>