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480" windowHeight="11580"/>
  </bookViews>
  <sheets>
    <sheet name="испние за2023БюджетРеш71от28.12" sheetId="53" r:id="rId1"/>
    <sheet name="Лист2" sheetId="37" r:id="rId2"/>
  </sheets>
  <calcPr calcId="145621"/>
</workbook>
</file>

<file path=xl/calcChain.xml><?xml version="1.0" encoding="utf-8"?>
<calcChain xmlns="http://schemas.openxmlformats.org/spreadsheetml/2006/main">
  <c r="M59" i="53" l="1"/>
  <c r="M54" i="53"/>
  <c r="M44" i="53"/>
  <c r="M36" i="53"/>
  <c r="M34" i="53"/>
  <c r="M32" i="53"/>
  <c r="M27" i="53"/>
  <c r="M22" i="53"/>
  <c r="M14" i="53"/>
  <c r="M13" i="53" s="1"/>
  <c r="M69" i="53" s="1"/>
  <c r="K14" i="53"/>
  <c r="K13" i="53" s="1"/>
  <c r="K69" i="53" s="1"/>
  <c r="L14" i="53"/>
  <c r="L13" i="53"/>
  <c r="L59" i="53"/>
  <c r="K59" i="53"/>
  <c r="J59" i="53"/>
  <c r="I59" i="53"/>
  <c r="H59" i="53"/>
  <c r="G59" i="53"/>
  <c r="L54" i="53"/>
  <c r="K54" i="53"/>
  <c r="J54" i="53"/>
  <c r="I54" i="53"/>
  <c r="H54" i="53"/>
  <c r="G54" i="53"/>
  <c r="L44" i="53"/>
  <c r="K44" i="53"/>
  <c r="J44" i="53"/>
  <c r="I44" i="53"/>
  <c r="H44" i="53"/>
  <c r="G44" i="53"/>
  <c r="L36" i="53"/>
  <c r="K36" i="53"/>
  <c r="J36" i="53"/>
  <c r="I36" i="53"/>
  <c r="H36" i="53"/>
  <c r="G36" i="53"/>
  <c r="L34" i="53"/>
  <c r="K34" i="53"/>
  <c r="J34" i="53"/>
  <c r="I34" i="53"/>
  <c r="H34" i="53"/>
  <c r="G34" i="53"/>
  <c r="L32" i="53"/>
  <c r="K32" i="53"/>
  <c r="J32" i="53"/>
  <c r="I32" i="53"/>
  <c r="H32" i="53"/>
  <c r="G32" i="53"/>
  <c r="L27" i="53"/>
  <c r="K27" i="53"/>
  <c r="J27" i="53"/>
  <c r="I27" i="53"/>
  <c r="H27" i="53"/>
  <c r="G27" i="53"/>
  <c r="L22" i="53"/>
  <c r="K22" i="53"/>
  <c r="J22" i="53"/>
  <c r="I22" i="53"/>
  <c r="H22" i="53"/>
  <c r="G22" i="53"/>
  <c r="J14" i="53"/>
  <c r="I14" i="53"/>
  <c r="H14" i="53"/>
  <c r="G14" i="53"/>
  <c r="L69" i="53"/>
  <c r="J13" i="53"/>
  <c r="J69" i="53" s="1"/>
  <c r="I13" i="53"/>
  <c r="I69" i="53" s="1"/>
  <c r="H13" i="53"/>
  <c r="H69" i="53" s="1"/>
  <c r="G13" i="53"/>
  <c r="G69" i="53" s="1"/>
</calcChain>
</file>

<file path=xl/sharedStrings.xml><?xml version="1.0" encoding="utf-8"?>
<sst xmlns="http://schemas.openxmlformats.org/spreadsheetml/2006/main" count="282" uniqueCount="202">
  <si>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</si>
  <si>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</si>
  <si>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</si>
  <si>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</si>
  <si>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</si>
  <si>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код</t>
  </si>
  <si>
    <t>наименование</t>
  </si>
  <si>
    <t>1</t>
  </si>
  <si>
    <t>Управление Федеральной налоговой службы по Челябинской области</t>
  </si>
  <si>
    <t>4</t>
  </si>
  <si>
    <t>5</t>
  </si>
  <si>
    <t>6</t>
  </si>
  <si>
    <t>7</t>
  </si>
  <si>
    <t>8</t>
  </si>
  <si>
    <t>9</t>
  </si>
  <si>
    <t>12</t>
  </si>
  <si>
    <t>тыс.руб</t>
  </si>
  <si>
    <t>Налог на доходы физических лиц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</si>
  <si>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</si>
  <si>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</si>
  <si>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Налог на совокупный доход</t>
  </si>
  <si>
    <t>Прочие безвозмездные поступления в бюджеты муниципальных районов</t>
  </si>
  <si>
    <t>Налоги, сборы и регулярные платежи за пользование природными ресурсами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</si>
  <si>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</t>
  </si>
  <si>
    <t>Государственная пошлина</t>
  </si>
  <si>
    <t>Управление имущественных и земельных отношений администрации Кунашакского муниципального района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</si>
  <si>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</t>
  </si>
  <si>
    <t>Управление образования администрации Кунашакского муниципального района</t>
  </si>
  <si>
    <t>Управление Федеральной службы по надзору в сфере природопользования по Челябинской области</t>
  </si>
  <si>
    <t>Платежи при пользовании природными ресурсами</t>
  </si>
  <si>
    <t>Прочие доходы от оказания  платных услуг (работ) получателями средств бюджетов муниципальных районов</t>
  </si>
  <si>
    <t>Доходы от оказания платных услуг (работ) и компенсации затрат государства</t>
  </si>
  <si>
    <t>Прочие доходы от компенсации затрат бюджетов  муниципальных районов</t>
  </si>
  <si>
    <t>Доходы от продажи материальных и нематериальных активов</t>
  </si>
  <si>
    <t>Штрафы, санкции, возмещение ущерба</t>
  </si>
  <si>
    <t>Иные межбюджетные трансферты</t>
  </si>
  <si>
    <t>Прочие неналоговые доходы</t>
  </si>
  <si>
    <t>2</t>
  </si>
  <si>
    <t>3</t>
  </si>
  <si>
    <t>10</t>
  </si>
  <si>
    <t>11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</si>
  <si>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</si>
  <si>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</si>
  <si>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</si>
  <si>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</si>
  <si>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</si>
  <si>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</si>
  <si>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</si>
  <si>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</si>
  <si>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</si>
  <si>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</si>
  <si>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</si>
  <si>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</si>
  <si>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</si>
  <si>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</si>
  <si>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</si>
  <si>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</si>
  <si>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32</t>
  </si>
  <si>
    <t>33</t>
  </si>
  <si>
    <t>Акцизы</t>
  </si>
  <si>
    <t>ДОХОДЫ БЮДЖЕТА - ВСЕГО</t>
  </si>
  <si>
    <t>НАЛОГОВЫЕ И НЕНАЛОГОВЫЕ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</si>
  <si>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</si>
  <si>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</si>
  <si>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</si>
  <si>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</si>
  <si>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</si>
  <si>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</si>
  <si>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</si>
  <si>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</si>
  <si>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</si>
  <si>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</si>
  <si>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</si>
  <si>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</si>
  <si>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 на добычу общераспространенных полезных ископаемых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</si>
  <si>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</si>
  <si>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</si>
  <si>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ШТРАФЫ, САНКЦИИ, ВОЗМЕЩЕНИЕ УЩЕРБА</t>
  </si>
  <si>
    <t>ПРОЧИЕ НЕНАЛОГОВЫЕ ДОХОДЫ</t>
  </si>
  <si>
    <t xml:space="preserve"> НАЛОГОВЫЕ И НЕНАЛОГОВЫЕ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</si>
  <si>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</si>
  <si>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</si>
  <si>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НАЛОГИ, СБОРЫ И РЕГУЛЯРНЫЕ ПЛАТЕЖИ ЗА ПОЛЬЗОВАНИЕ ПРИРОДНЫМИ РЕСУРСАМИ</t>
  </si>
  <si>
    <t>ГОСУДАРСТВЕННАЯ ПОШЛИНА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</si>
  <si>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</si>
  <si>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</si>
  <si>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</si>
  <si>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</si>
  <si>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</si>
  <si>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</si>
  <si>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</si>
  <si>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</si>
  <si>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районов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</si>
  <si>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</si>
  <si>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34</t>
  </si>
  <si>
    <t>35</t>
  </si>
  <si>
    <t>36</t>
  </si>
  <si>
    <t>37</t>
  </si>
  <si>
    <t>39</t>
  </si>
  <si>
    <t>41</t>
  </si>
  <si>
    <t>42</t>
  </si>
  <si>
    <t>Управление культуры,  молодежной политики и информации администрации Кунашакского муниципального района</t>
  </si>
  <si>
    <t>18</t>
  </si>
  <si>
    <t>29</t>
  </si>
  <si>
    <t>31</t>
  </si>
  <si>
    <t>38</t>
  </si>
  <si>
    <t>40</t>
  </si>
  <si>
    <t>43</t>
  </si>
  <si>
    <t>44</t>
  </si>
  <si>
    <t>45</t>
  </si>
  <si>
    <t>Дотации бюджетам муниципальных районов на выравнивание бюджетной обеспеченности</t>
  </si>
  <si>
    <t xml:space="preserve"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</t>
  </si>
  <si>
    <t>Субсидии бюджетам бюджетной системы Российской Федерации  (межбюджетные субсидии)</t>
  </si>
  <si>
    <t>Субвенции бюджетам бюджетной системы Российской Федерации</t>
  </si>
  <si>
    <t>772 1 14 06013 05 0000 430</t>
  </si>
  <si>
    <t>000 1 16 00000 00 0000 000</t>
  </si>
  <si>
    <t>000 1 17 00000 00 0000 000</t>
  </si>
  <si>
    <t>000 2 02 00000 00 0000 000</t>
  </si>
  <si>
    <t>000 2 02 15001 05 0000 150</t>
  </si>
  <si>
    <t>000 2 02 15009 05 0000 150</t>
  </si>
  <si>
    <t>000 2 02 20000 05 0000 150</t>
  </si>
  <si>
    <t>000 2 02 30000 05 0000 150</t>
  </si>
  <si>
    <t>000 2 02 40000 05 0000 150</t>
  </si>
  <si>
    <t>000 2 07 05030 05 0000 150</t>
  </si>
  <si>
    <t>000 2 19 00000 05 0000 150</t>
  </si>
  <si>
    <t>182 1 01 00000 00 0000 000</t>
  </si>
  <si>
    <t>182 1 01 02010 01 0000 110</t>
  </si>
  <si>
    <t>182 1 01 02020 01 0000 110</t>
  </si>
  <si>
    <t>182 1 01 02030 01 0000 110</t>
  </si>
  <si>
    <t>182 1 05 00000 00 0000 000</t>
  </si>
  <si>
    <t>182 1 05 01010 01 0000 110</t>
  </si>
  <si>
    <t>182 1 05 02010 02 0000 110</t>
  </si>
  <si>
    <t>182 1 05 03010 01 0000 110</t>
  </si>
  <si>
    <t>182 1 05 04020 02 0000 110</t>
  </si>
  <si>
    <t>182 1 07 00000 00 0000 110</t>
  </si>
  <si>
    <t>182 1 07 01020 01 0000 110</t>
  </si>
  <si>
    <t>000 1 08 00000 01 0000 000</t>
  </si>
  <si>
    <t>182 1 08 03010 01 0000 110</t>
  </si>
  <si>
    <t>000 1 11 00000 00 0000 000</t>
  </si>
  <si>
    <t>772 1 11 05013 05 0000 120</t>
  </si>
  <si>
    <t>742 1 11 05035 05 0000 120</t>
  </si>
  <si>
    <t>761 1 11 05035 05 0000 120</t>
  </si>
  <si>
    <t>772 1 11 05075 05 0000 120</t>
  </si>
  <si>
    <t>772 1 11 09045 05 0000 120</t>
  </si>
  <si>
    <t>048 1 12 01010 01 0000 120</t>
  </si>
  <si>
    <t>000 1 13 00000 00 0000 000</t>
  </si>
  <si>
    <t>742 1 13 01995 05 0000 130</t>
  </si>
  <si>
    <t>761 1 13 01995 05 0000 130</t>
  </si>
  <si>
    <t>772 1 14 00000 00 0000 000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</si>
  <si>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</si>
  <si>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</si>
  <si>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 xml:space="preserve">Прогноз доходов бюджета                    </t>
  </si>
  <si>
    <t>772 1 13 02995 05 0000 130</t>
  </si>
  <si>
    <t>000 202 19999 05 0000 150</t>
  </si>
  <si>
    <t>Прочие дотации бюджетам муниципальных районов</t>
  </si>
  <si>
    <t>на 2024 год</t>
  </si>
  <si>
    <t>182 1 01 02040 01 0000 110</t>
  </si>
  <si>
    <t xml:space="preserve">Реестр источников доходов районного бюджета на 2023 год </t>
  </si>
  <si>
    <t>Прогноз бюджета на 2022 г.</t>
  </si>
  <si>
    <t>Оценка исполнения                  2022 год</t>
  </si>
  <si>
    <t>Кассовые поступления в текущем финансовом году (по состоянию на 01.11.2022 г.)</t>
  </si>
  <si>
    <t>772 1 14 13050 05 0000 410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</si>
  <si>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</si>
  <si>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на 2025 год</t>
  </si>
  <si>
    <t>тыс.руб.</t>
  </si>
  <si>
    <t>Факт</t>
  </si>
  <si>
    <t>182 1 01 02080 01 0000 110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</si>
  <si>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</t>
  </si>
  <si>
    <t>182 1 01 02130 01 0000 110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</si>
  <si>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</si>
  <si>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</si>
  <si>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</si>
  <si>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772 1 11 05025 05 0000 120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</si>
  <si>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</si>
  <si>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742 1 13 02995 05 0000 130</t>
  </si>
  <si>
    <t>761 1 13 02995 05 0000 130</t>
  </si>
  <si>
    <t>763 1 13 02995 05 0000 130</t>
  </si>
  <si>
    <t>Финансовое управление администрации Кунашакского муниципального района</t>
  </si>
  <si>
    <t>768 1 13 02995 05 0000 130</t>
  </si>
  <si>
    <t>Управление социальной защиты населения администрации Кунашакского муниципального района Челябинской области</t>
  </si>
  <si>
    <t>46</t>
  </si>
  <si>
    <t>47</t>
  </si>
  <si>
    <t>48</t>
  </si>
  <si>
    <t>49</t>
  </si>
  <si>
    <t>50</t>
  </si>
  <si>
    <t>51</t>
  </si>
  <si>
    <t>52</t>
  </si>
  <si>
    <t>53</t>
  </si>
  <si>
    <t>760 1 13 02995 05 0000 130</t>
  </si>
  <si>
    <t>Управление по жилищно-коммунальному хозяйству, строительству и энергообеспечению администрации Кунашакского муниципального района</t>
  </si>
  <si>
    <t>54</t>
  </si>
  <si>
    <t>743 1 13 02995 05 0000 130</t>
  </si>
  <si>
    <t>Управление по физической культуре и спорту Администрации Кунашакского муниципального района</t>
  </si>
  <si>
    <t>55</t>
  </si>
  <si>
    <t>182 1 03 02000 01 0000 110</t>
  </si>
  <si>
    <t>182 1 03 02230 01 0000 110</t>
  </si>
  <si>
    <t>182 1 03 02240 01 0000 110</t>
  </si>
  <si>
    <t>182 1 03 02250 01 0000 110</t>
  </si>
  <si>
    <t>182 1 03 02260 01 0000 110</t>
  </si>
  <si>
    <t>План</t>
  </si>
  <si>
    <t xml:space="preserve">  2023 год</t>
  </si>
  <si>
    <t xml:space="preserve">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</si>
</sst>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0\ _₽"/>
    <numFmt numFmtId="166" formatCode="#,##0.000\ _₽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1" fillId="0" borderId="0" applyFont="0" applyFill="0" applyBorder="0" applyAlignment="0" applyProtection="0"/>
  </cellStyleXfs>
  <cellXfs count="95">
    <xf numFmtId="0" fontId="0" fillId="0" borderId="0" xfId="0"/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/>
    <xf numFmtId="4" fontId="2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/>
    <xf numFmtId="164" fontId="1" fillId="2" borderId="0" xfId="0" applyNumberFormat="1" applyFont="1" applyFill="1" applyAlignment="1">
      <alignment wrapText="1"/>
    </xf>
    <xf numFmtId="0" fontId="9" fillId="2" borderId="7" xfId="1" applyNumberFormat="1" applyFont="1" applyFill="1" applyBorder="1" applyAlignment="1">
      <alignment vertical="top" wrapText="1" readingOrder="1"/>
    </xf>
    <xf numFmtId="0" fontId="10" fillId="2" borderId="7" xfId="1" applyNumberFormat="1" applyFont="1" applyFill="1" applyBorder="1" applyAlignment="1">
      <alignment vertical="top" wrapText="1" readingOrder="1"/>
    </xf>
    <xf numFmtId="0" fontId="10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0" fillId="2" borderId="8" xfId="1" applyNumberFormat="1" applyFont="1" applyFill="1" applyBorder="1" applyAlignment="1">
      <alignment vertical="top" wrapText="1" readingOrder="1"/>
    </xf>
    <xf numFmtId="0" fontId="9" fillId="2" borderId="8" xfId="1" applyNumberFormat="1" applyFont="1" applyFill="1" applyBorder="1" applyAlignment="1">
      <alignment vertical="top" wrapText="1" readingOrder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7" xfId="1" applyNumberFormat="1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9" fillId="2" borderId="9" xfId="1" applyNumberFormat="1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166" fontId="3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10" fillId="0" borderId="10" xfId="0" applyFont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7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10" fillId="0" borderId="7" xfId="1" applyNumberFormat="1" applyFont="1" applyFill="1" applyBorder="1" applyAlignment="1">
      <alignment vertical="top" wrapText="1" readingOrder="1"/>
    </xf>
    <xf numFmtId="0" fontId="2" fillId="0" borderId="0" xfId="0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0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43" fontId="3" fillId="0" borderId="1" xfId="2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" fontId="1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zoomScale="110" zoomScaleNormal="110" workbookViewId="0">
      <selection activeCell="J14" sqref="J14"/>
    </sheetView>
  </sheetViews>
  <sheetFormatPr defaultRowHeight="15" x14ac:dyDescent="0.25"/>
  <cols>
    <col min="1" max="1" width="9.140625" style="6" customWidth="1"/>
    <col min="2" max="2" width="18.7109375" style="6" customWidth="1"/>
    <col min="3" max="3" width="20.42578125" style="5" customWidth="1"/>
    <col min="4" max="4" width="34.85546875" style="5" customWidth="1"/>
    <col min="5" max="5" width="16.85546875" style="5" customWidth="1"/>
    <col min="6" max="6" width="5.7109375" style="5" bestFit="1" customWidth="1"/>
    <col min="7" max="7" width="13.28515625" style="5" hidden="1" customWidth="1"/>
    <col min="8" max="8" width="18.28515625" style="60" hidden="1" customWidth="1"/>
    <col min="9" max="9" width="13.42578125" style="5" hidden="1" customWidth="1"/>
    <col min="10" max="10" width="19.42578125" style="60" customWidth="1"/>
    <col min="11" max="12" width="12.140625" style="5" hidden="1" customWidth="1"/>
    <col min="13" max="13" width="19.5703125" style="74" customWidth="1"/>
    <col min="14" max="16384" width="9.140625" style="6"/>
  </cols>
  <sheetData>
    <row r="1" spans="1:13" x14ac:dyDescent="0.25">
      <c r="J1" s="80"/>
      <c r="K1" s="80"/>
      <c r="L1" s="80"/>
    </row>
    <row r="2" spans="1:13" x14ac:dyDescent="0.25">
      <c r="E2" s="81"/>
      <c r="F2" s="81"/>
      <c r="G2" s="81"/>
      <c r="H2" s="81"/>
      <c r="I2" s="81"/>
      <c r="J2" s="81"/>
      <c r="K2" s="81"/>
      <c r="L2" s="81"/>
    </row>
    <row r="3" spans="1:13" x14ac:dyDescent="0.25">
      <c r="E3" s="82"/>
      <c r="F3" s="82"/>
      <c r="G3" s="82"/>
      <c r="H3" s="82"/>
      <c r="I3" s="82"/>
      <c r="J3" s="82"/>
      <c r="K3" s="82"/>
      <c r="L3" s="82"/>
    </row>
    <row r="4" spans="1:13" x14ac:dyDescent="0.25">
      <c r="E4" s="81"/>
      <c r="F4" s="81"/>
      <c r="G4" s="81"/>
      <c r="H4" s="81"/>
      <c r="I4" s="81"/>
      <c r="J4" s="81"/>
      <c r="K4" s="81"/>
      <c r="L4" s="81"/>
    </row>
    <row r="5" spans="1:13" x14ac:dyDescent="0.25">
      <c r="E5" s="81"/>
      <c r="F5" s="81"/>
      <c r="G5" s="81"/>
      <c r="H5" s="81"/>
      <c r="I5" s="81"/>
      <c r="J5" s="81"/>
      <c r="K5" s="81"/>
      <c r="L5" s="81"/>
    </row>
    <row r="7" spans="1:13" x14ac:dyDescent="0.25">
      <c r="A7" s="79" t="s">
        <v>157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3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3" x14ac:dyDescent="0.25">
      <c r="G9" s="21"/>
      <c r="H9" s="49"/>
      <c r="I9" s="49"/>
      <c r="J9" s="69" t="s">
        <v>164</v>
      </c>
      <c r="L9" s="5" t="s">
        <v>16</v>
      </c>
    </row>
    <row r="10" spans="1:13" s="7" customFormat="1" ht="31.5" customHeight="1" x14ac:dyDescent="0.25">
      <c r="A10" s="94" t="s">
        <v>0</v>
      </c>
      <c r="B10" s="94" t="s">
        <v>1</v>
      </c>
      <c r="C10" s="94" t="s">
        <v>2</v>
      </c>
      <c r="D10" s="94"/>
      <c r="E10" s="84" t="s">
        <v>3</v>
      </c>
      <c r="F10" s="84" t="s">
        <v>4</v>
      </c>
      <c r="G10" s="84" t="s">
        <v>158</v>
      </c>
      <c r="H10" s="83" t="s">
        <v>160</v>
      </c>
      <c r="I10" s="84" t="s">
        <v>159</v>
      </c>
      <c r="J10" s="65" t="s">
        <v>199</v>
      </c>
      <c r="K10" s="86" t="s">
        <v>151</v>
      </c>
      <c r="L10" s="87"/>
      <c r="M10" s="65" t="s">
        <v>165</v>
      </c>
    </row>
    <row r="11" spans="1:13" s="7" customFormat="1" ht="56.25" customHeight="1" x14ac:dyDescent="0.25">
      <c r="A11" s="94"/>
      <c r="B11" s="94"/>
      <c r="C11" s="73" t="s">
        <v>5</v>
      </c>
      <c r="D11" s="73" t="s">
        <v>6</v>
      </c>
      <c r="E11" s="84"/>
      <c r="F11" s="84"/>
      <c r="G11" s="85"/>
      <c r="H11" s="83"/>
      <c r="I11" s="85"/>
      <c r="J11" s="75" t="s">
        <v>200</v>
      </c>
      <c r="K11" s="22" t="s">
        <v>155</v>
      </c>
      <c r="L11" s="22" t="s">
        <v>163</v>
      </c>
      <c r="M11" s="75" t="s">
        <v>201</v>
      </c>
    </row>
    <row r="12" spans="1:13" s="7" customFormat="1" x14ac:dyDescent="0.25">
      <c r="A12" s="23">
        <v>1</v>
      </c>
      <c r="B12" s="23">
        <v>2</v>
      </c>
      <c r="C12" s="71">
        <v>3</v>
      </c>
      <c r="D12" s="71">
        <v>4</v>
      </c>
      <c r="E12" s="71">
        <v>5</v>
      </c>
      <c r="F12" s="71">
        <v>6</v>
      </c>
      <c r="G12" s="71">
        <v>7</v>
      </c>
      <c r="H12" s="70">
        <v>8</v>
      </c>
      <c r="I12" s="71">
        <v>9</v>
      </c>
      <c r="J12" s="70"/>
      <c r="K12" s="71">
        <v>11</v>
      </c>
      <c r="L12" s="71">
        <v>12</v>
      </c>
      <c r="M12" s="76"/>
    </row>
    <row r="13" spans="1:13" s="20" customFormat="1" ht="15" customHeight="1" x14ac:dyDescent="0.2">
      <c r="A13" s="23"/>
      <c r="B13" s="88" t="s">
        <v>61</v>
      </c>
      <c r="C13" s="89"/>
      <c r="D13" s="89"/>
      <c r="E13" s="90"/>
      <c r="F13" s="19"/>
      <c r="G13" s="43">
        <f t="shared" ref="G13:L13" si="0">G14+G22+G27+G32+G34+G36+G44+G54+G57+G58+G43</f>
        <v>346430.3</v>
      </c>
      <c r="H13" s="46">
        <f t="shared" si="0"/>
        <v>286744.533</v>
      </c>
      <c r="I13" s="43">
        <f t="shared" si="0"/>
        <v>348886.30500000005</v>
      </c>
      <c r="J13" s="46">
        <f t="shared" si="0"/>
        <v>412313.11400000006</v>
      </c>
      <c r="K13" s="46">
        <f t="shared" si="0"/>
        <v>375910.69999999995</v>
      </c>
      <c r="L13" s="46">
        <f t="shared" si="0"/>
        <v>398654.50000000006</v>
      </c>
      <c r="M13" s="46">
        <f t="shared" ref="M13" si="1">M14+M22+M27+M32+M34+M36+M44+M54+M57+M58+M43</f>
        <v>412313.114</v>
      </c>
    </row>
    <row r="14" spans="1:13" s="10" customFormat="1" ht="52.5" x14ac:dyDescent="0.25">
      <c r="A14" s="1" t="s">
        <v>7</v>
      </c>
      <c r="B14" s="4" t="s">
        <v>17</v>
      </c>
      <c r="C14" s="3" t="s">
        <v>125</v>
      </c>
      <c r="D14" s="26" t="s">
        <v>79</v>
      </c>
      <c r="E14" s="13" t="s">
        <v>8</v>
      </c>
      <c r="F14" s="3"/>
      <c r="G14" s="43">
        <f>SUM(G15:G18)</f>
        <v>250758</v>
      </c>
      <c r="H14" s="46">
        <f>SUM(H15:H18)</f>
        <v>192270.18</v>
      </c>
      <c r="I14" s="43">
        <f>SUM(I15:I18)</f>
        <v>250758</v>
      </c>
      <c r="J14" s="46">
        <f t="shared" ref="J14:L14" si="2">SUM(J15:J21)</f>
        <v>292369.32900000009</v>
      </c>
      <c r="K14" s="46">
        <f t="shared" si="2"/>
        <v>268082.99999999994</v>
      </c>
      <c r="L14" s="46">
        <f t="shared" si="2"/>
        <v>286979.40000000002</v>
      </c>
      <c r="M14" s="46">
        <f t="shared" ref="M14" si="3">SUM(M15:M21)</f>
        <v>292369.32900000009</v>
      </c>
    </row>
    <row r="15" spans="1:13" s="8" customFormat="1" ht="67.5" x14ac:dyDescent="0.25">
      <c r="A15" s="1" t="s">
        <v>37</v>
      </c>
      <c r="B15" s="2" t="s">
        <v>17</v>
      </c>
      <c r="C15" s="1" t="s">
        <v>126</v>
      </c>
      <c r="D15" s="27" t="s">
        <v>62</v>
      </c>
      <c r="E15" s="72" t="s">
        <v>8</v>
      </c>
      <c r="F15" s="1"/>
      <c r="G15" s="47">
        <v>247082.8</v>
      </c>
      <c r="H15" s="47">
        <v>187319.24400000001</v>
      </c>
      <c r="I15" s="47">
        <v>247082.8</v>
      </c>
      <c r="J15" s="47">
        <v>277620.55499999999</v>
      </c>
      <c r="K15" s="44">
        <v>264965.3</v>
      </c>
      <c r="L15" s="44">
        <v>283740.2</v>
      </c>
      <c r="M15" s="47">
        <v>277620.55499999999</v>
      </c>
    </row>
    <row r="16" spans="1:13" s="8" customFormat="1" ht="101.25" x14ac:dyDescent="0.25">
      <c r="A16" s="1" t="s">
        <v>38</v>
      </c>
      <c r="B16" s="2" t="s">
        <v>17</v>
      </c>
      <c r="C16" s="1" t="s">
        <v>127</v>
      </c>
      <c r="D16" s="27" t="s">
        <v>63</v>
      </c>
      <c r="E16" s="72" t="s">
        <v>8</v>
      </c>
      <c r="F16" s="1"/>
      <c r="G16" s="44">
        <v>1208.9000000000001</v>
      </c>
      <c r="H16" s="47">
        <v>1041.558</v>
      </c>
      <c r="I16" s="44">
        <v>1208.9000000000001</v>
      </c>
      <c r="J16" s="47">
        <v>3170.7489999999998</v>
      </c>
      <c r="K16" s="44">
        <v>893.6</v>
      </c>
      <c r="L16" s="44">
        <v>928.4</v>
      </c>
      <c r="M16" s="47">
        <v>3170.7489999999998</v>
      </c>
    </row>
    <row r="17" spans="1:13" s="8" customFormat="1" ht="45" x14ac:dyDescent="0.25">
      <c r="A17" s="1" t="s">
        <v>9</v>
      </c>
      <c r="B17" s="2" t="s">
        <v>17</v>
      </c>
      <c r="C17" s="1" t="s">
        <v>128</v>
      </c>
      <c r="D17" s="27" t="s">
        <v>64</v>
      </c>
      <c r="E17" s="72" t="s">
        <v>8</v>
      </c>
      <c r="F17" s="1"/>
      <c r="G17" s="44">
        <v>1740.2</v>
      </c>
      <c r="H17" s="47">
        <v>2975.5880000000002</v>
      </c>
      <c r="I17" s="44">
        <v>1740.2</v>
      </c>
      <c r="J17" s="47">
        <v>5331.4380000000001</v>
      </c>
      <c r="K17" s="44">
        <v>1612.5</v>
      </c>
      <c r="L17" s="44">
        <v>1675.3</v>
      </c>
      <c r="M17" s="47">
        <v>5331.4380000000001</v>
      </c>
    </row>
    <row r="18" spans="1:13" s="8" customFormat="1" ht="90" x14ac:dyDescent="0.25">
      <c r="A18" s="1" t="s">
        <v>10</v>
      </c>
      <c r="B18" s="2" t="s">
        <v>17</v>
      </c>
      <c r="C18" s="1" t="s">
        <v>156</v>
      </c>
      <c r="D18" s="27" t="s">
        <v>65</v>
      </c>
      <c r="E18" s="72" t="s">
        <v>8</v>
      </c>
      <c r="F18" s="1"/>
      <c r="G18" s="44">
        <v>726.1</v>
      </c>
      <c r="H18" s="47">
        <v>933.79</v>
      </c>
      <c r="I18" s="44">
        <v>726.1</v>
      </c>
      <c r="J18" s="47">
        <v>927.52</v>
      </c>
      <c r="K18" s="44">
        <v>611.6</v>
      </c>
      <c r="L18" s="44">
        <v>635.5</v>
      </c>
      <c r="M18" s="47">
        <v>927.52</v>
      </c>
    </row>
    <row r="19" spans="1:13" s="8" customFormat="1" ht="45" x14ac:dyDescent="0.25">
      <c r="A19" s="1" t="s">
        <v>11</v>
      </c>
      <c r="B19" s="2" t="s">
        <v>17</v>
      </c>
      <c r="C19" s="1" t="s">
        <v>166</v>
      </c>
      <c r="D19" s="59" t="s">
        <v>167</v>
      </c>
      <c r="E19" s="72" t="s">
        <v>8</v>
      </c>
      <c r="F19" s="1"/>
      <c r="G19" s="44"/>
      <c r="H19" s="47"/>
      <c r="I19" s="44"/>
      <c r="J19" s="47">
        <v>575.07100000000003</v>
      </c>
      <c r="K19" s="44">
        <v>0</v>
      </c>
      <c r="L19" s="44">
        <v>0</v>
      </c>
      <c r="M19" s="47">
        <v>575.07100000000003</v>
      </c>
    </row>
    <row r="20" spans="1:13" s="8" customFormat="1" ht="45" x14ac:dyDescent="0.25">
      <c r="A20" s="1" t="s">
        <v>12</v>
      </c>
      <c r="B20" s="2" t="s">
        <v>17</v>
      </c>
      <c r="C20" s="1" t="s">
        <v>168</v>
      </c>
      <c r="D20" s="59" t="s">
        <v>169</v>
      </c>
      <c r="E20" s="72" t="s">
        <v>8</v>
      </c>
      <c r="F20" s="1"/>
      <c r="G20" s="44"/>
      <c r="H20" s="47"/>
      <c r="I20" s="44"/>
      <c r="J20" s="47">
        <v>3189.4110000000001</v>
      </c>
      <c r="K20" s="44">
        <v>0</v>
      </c>
      <c r="L20" s="44">
        <v>0</v>
      </c>
      <c r="M20" s="47">
        <v>3189.4110000000001</v>
      </c>
    </row>
    <row r="21" spans="1:13" s="8" customFormat="1" ht="45" x14ac:dyDescent="0.25">
      <c r="A21" s="1" t="s">
        <v>13</v>
      </c>
      <c r="B21" s="2" t="s">
        <v>17</v>
      </c>
      <c r="C21" s="1" t="s">
        <v>170</v>
      </c>
      <c r="D21" s="59" t="s">
        <v>171</v>
      </c>
      <c r="E21" s="72" t="s">
        <v>8</v>
      </c>
      <c r="F21" s="1"/>
      <c r="G21" s="44"/>
      <c r="H21" s="47"/>
      <c r="I21" s="44"/>
      <c r="J21" s="47">
        <v>1554.585</v>
      </c>
      <c r="K21" s="44">
        <v>0</v>
      </c>
      <c r="L21" s="44">
        <v>0</v>
      </c>
      <c r="M21" s="47">
        <v>1554.585</v>
      </c>
    </row>
    <row r="22" spans="1:13" s="10" customFormat="1" ht="52.5" x14ac:dyDescent="0.25">
      <c r="A22" s="1" t="s">
        <v>14</v>
      </c>
      <c r="B22" s="4" t="s">
        <v>59</v>
      </c>
      <c r="C22" s="3" t="s">
        <v>194</v>
      </c>
      <c r="D22" s="31" t="s">
        <v>80</v>
      </c>
      <c r="E22" s="13" t="s">
        <v>8</v>
      </c>
      <c r="F22" s="3"/>
      <c r="G22" s="43">
        <f>SUM(G23:G26)</f>
        <v>44761.8</v>
      </c>
      <c r="H22" s="46">
        <f>SUM(H23:H26)</f>
        <v>43144.854999999996</v>
      </c>
      <c r="I22" s="43">
        <f>SUM(I23:I26)</f>
        <v>44761.8</v>
      </c>
      <c r="J22" s="46">
        <f>SUM(J23:J26)</f>
        <v>54075.68</v>
      </c>
      <c r="K22" s="46">
        <f t="shared" ref="K22:L22" si="4">SUM(K23:K26)</f>
        <v>55228.5</v>
      </c>
      <c r="L22" s="46">
        <f t="shared" si="4"/>
        <v>56815.5</v>
      </c>
      <c r="M22" s="46">
        <f>SUM(M23:M26)</f>
        <v>54075.68</v>
      </c>
    </row>
    <row r="23" spans="1:13" s="8" customFormat="1" ht="67.5" x14ac:dyDescent="0.25">
      <c r="A23" s="1" t="s">
        <v>39</v>
      </c>
      <c r="B23" s="2" t="s">
        <v>59</v>
      </c>
      <c r="C23" s="1" t="s">
        <v>195</v>
      </c>
      <c r="D23" s="30" t="s">
        <v>66</v>
      </c>
      <c r="E23" s="72" t="s">
        <v>8</v>
      </c>
      <c r="F23" s="1"/>
      <c r="G23" s="44">
        <v>20238.2</v>
      </c>
      <c r="H23" s="47">
        <v>21294.236000000001</v>
      </c>
      <c r="I23" s="44">
        <v>20238.2</v>
      </c>
      <c r="J23" s="47">
        <v>28019.558000000001</v>
      </c>
      <c r="K23" s="44">
        <v>26390.799999999999</v>
      </c>
      <c r="L23" s="44">
        <v>27086.400000000001</v>
      </c>
      <c r="M23" s="47">
        <v>28019.558000000001</v>
      </c>
    </row>
    <row r="24" spans="1:13" s="8" customFormat="1" ht="78.75" x14ac:dyDescent="0.25">
      <c r="A24" s="1" t="s">
        <v>40</v>
      </c>
      <c r="B24" s="2" t="s">
        <v>59</v>
      </c>
      <c r="C24" s="1" t="s">
        <v>196</v>
      </c>
      <c r="D24" s="30" t="s">
        <v>67</v>
      </c>
      <c r="E24" s="72" t="s">
        <v>8</v>
      </c>
      <c r="F24" s="1"/>
      <c r="G24" s="44">
        <v>112</v>
      </c>
      <c r="H24" s="47">
        <v>119.46299999999999</v>
      </c>
      <c r="I24" s="44">
        <v>112</v>
      </c>
      <c r="J24" s="47">
        <v>146.34299999999999</v>
      </c>
      <c r="K24" s="44">
        <v>153.80000000000001</v>
      </c>
      <c r="L24" s="44">
        <v>157.9</v>
      </c>
      <c r="M24" s="47">
        <v>146.34299999999999</v>
      </c>
    </row>
    <row r="25" spans="1:13" s="8" customFormat="1" ht="67.5" x14ac:dyDescent="0.25">
      <c r="A25" s="1" t="s">
        <v>15</v>
      </c>
      <c r="B25" s="2" t="s">
        <v>59</v>
      </c>
      <c r="C25" s="1" t="s">
        <v>197</v>
      </c>
      <c r="D25" s="30" t="s">
        <v>68</v>
      </c>
      <c r="E25" s="72" t="s">
        <v>8</v>
      </c>
      <c r="F25" s="1"/>
      <c r="G25" s="44">
        <v>26949.3</v>
      </c>
      <c r="H25" s="47">
        <v>24193.683000000001</v>
      </c>
      <c r="I25" s="44">
        <v>26949.3</v>
      </c>
      <c r="J25" s="47">
        <v>28960.399000000001</v>
      </c>
      <c r="K25" s="44">
        <v>32180.2</v>
      </c>
      <c r="L25" s="44">
        <v>33032.199999999997</v>
      </c>
      <c r="M25" s="47">
        <v>28960.399000000001</v>
      </c>
    </row>
    <row r="26" spans="1:13" s="8" customFormat="1" ht="67.5" x14ac:dyDescent="0.25">
      <c r="A26" s="1" t="s">
        <v>41</v>
      </c>
      <c r="B26" s="2" t="s">
        <v>59</v>
      </c>
      <c r="C26" s="1" t="s">
        <v>198</v>
      </c>
      <c r="D26" s="30" t="s">
        <v>69</v>
      </c>
      <c r="E26" s="72" t="s">
        <v>8</v>
      </c>
      <c r="F26" s="1"/>
      <c r="G26" s="44">
        <v>-2537.6999999999998</v>
      </c>
      <c r="H26" s="47">
        <v>-2462.527</v>
      </c>
      <c r="I26" s="44">
        <v>-2537.6999999999998</v>
      </c>
      <c r="J26" s="47">
        <v>-3050.62</v>
      </c>
      <c r="K26" s="44">
        <v>-3496.3</v>
      </c>
      <c r="L26" s="44">
        <v>-3461</v>
      </c>
      <c r="M26" s="47">
        <v>-3050.62</v>
      </c>
    </row>
    <row r="27" spans="1:13" s="10" customFormat="1" ht="52.5" x14ac:dyDescent="0.25">
      <c r="A27" s="1" t="s">
        <v>42</v>
      </c>
      <c r="B27" s="4" t="s">
        <v>20</v>
      </c>
      <c r="C27" s="3" t="s">
        <v>129</v>
      </c>
      <c r="D27" s="31" t="s">
        <v>81</v>
      </c>
      <c r="E27" s="13" t="s">
        <v>8</v>
      </c>
      <c r="F27" s="3"/>
      <c r="G27" s="43">
        <f t="shared" ref="G27:L27" si="5">SUM(G28:G31)</f>
        <v>16980.400000000001</v>
      </c>
      <c r="H27" s="46">
        <f t="shared" si="5"/>
        <v>13272.642</v>
      </c>
      <c r="I27" s="43">
        <f t="shared" si="5"/>
        <v>16980.400000000001</v>
      </c>
      <c r="J27" s="46">
        <f t="shared" si="5"/>
        <v>15823.705000000002</v>
      </c>
      <c r="K27" s="43">
        <f t="shared" si="5"/>
        <v>20436.600000000002</v>
      </c>
      <c r="L27" s="43">
        <f t="shared" si="5"/>
        <v>22470.2</v>
      </c>
      <c r="M27" s="46">
        <f t="shared" ref="M27" si="6">SUM(M28:M31)</f>
        <v>15823.706000000002</v>
      </c>
    </row>
    <row r="28" spans="1:13" s="8" customFormat="1" ht="45" x14ac:dyDescent="0.25">
      <c r="A28" s="1" t="s">
        <v>43</v>
      </c>
      <c r="B28" s="2" t="s">
        <v>20</v>
      </c>
      <c r="C28" s="1" t="s">
        <v>130</v>
      </c>
      <c r="D28" s="30" t="s">
        <v>70</v>
      </c>
      <c r="E28" s="72" t="s">
        <v>8</v>
      </c>
      <c r="F28" s="1"/>
      <c r="G28" s="44">
        <v>14780.5</v>
      </c>
      <c r="H28" s="47">
        <v>12197.876</v>
      </c>
      <c r="I28" s="44">
        <v>14780.5</v>
      </c>
      <c r="J28" s="47">
        <v>15627.85</v>
      </c>
      <c r="K28" s="47">
        <v>18728.900000000001</v>
      </c>
      <c r="L28" s="47">
        <v>20237.7</v>
      </c>
      <c r="M28" s="47">
        <v>15627.851000000001</v>
      </c>
    </row>
    <row r="29" spans="1:13" s="8" customFormat="1" ht="45" x14ac:dyDescent="0.25">
      <c r="A29" s="1" t="s">
        <v>44</v>
      </c>
      <c r="B29" s="2" t="s">
        <v>20</v>
      </c>
      <c r="C29" s="1" t="s">
        <v>131</v>
      </c>
      <c r="D29" s="30" t="s">
        <v>71</v>
      </c>
      <c r="E29" s="72" t="s">
        <v>8</v>
      </c>
      <c r="F29" s="1"/>
      <c r="G29" s="44">
        <v>76</v>
      </c>
      <c r="H29" s="47">
        <v>52.814999999999998</v>
      </c>
      <c r="I29" s="44">
        <v>76</v>
      </c>
      <c r="J29" s="47">
        <v>-131.08699999999999</v>
      </c>
      <c r="K29" s="44">
        <v>0</v>
      </c>
      <c r="L29" s="44">
        <v>0</v>
      </c>
      <c r="M29" s="47">
        <v>-131.08699999999999</v>
      </c>
    </row>
    <row r="30" spans="1:13" s="8" customFormat="1" ht="45" x14ac:dyDescent="0.25">
      <c r="A30" s="1" t="s">
        <v>45</v>
      </c>
      <c r="B30" s="2" t="s">
        <v>20</v>
      </c>
      <c r="C30" s="1" t="s">
        <v>132</v>
      </c>
      <c r="D30" s="30" t="s">
        <v>72</v>
      </c>
      <c r="E30" s="72" t="s">
        <v>8</v>
      </c>
      <c r="F30" s="1"/>
      <c r="G30" s="44">
        <v>158.4</v>
      </c>
      <c r="H30" s="47">
        <v>276.19299999999998</v>
      </c>
      <c r="I30" s="44">
        <v>158.4</v>
      </c>
      <c r="J30" s="47">
        <v>-227.69399999999999</v>
      </c>
      <c r="K30" s="44">
        <v>0</v>
      </c>
      <c r="L30" s="44">
        <v>387.2</v>
      </c>
      <c r="M30" s="47">
        <v>-227.69399999999999</v>
      </c>
    </row>
    <row r="31" spans="1:13" s="8" customFormat="1" ht="45" x14ac:dyDescent="0.25">
      <c r="A31" s="1" t="s">
        <v>102</v>
      </c>
      <c r="B31" s="2" t="s">
        <v>20</v>
      </c>
      <c r="C31" s="1" t="s">
        <v>133</v>
      </c>
      <c r="D31" s="30" t="s">
        <v>73</v>
      </c>
      <c r="E31" s="72" t="s">
        <v>8</v>
      </c>
      <c r="F31" s="1"/>
      <c r="G31" s="44">
        <v>1965.5</v>
      </c>
      <c r="H31" s="47">
        <v>745.75800000000004</v>
      </c>
      <c r="I31" s="44">
        <v>1965.5</v>
      </c>
      <c r="J31" s="47">
        <v>554.63599999999997</v>
      </c>
      <c r="K31" s="44">
        <v>1707.7</v>
      </c>
      <c r="L31" s="44">
        <v>1845.3</v>
      </c>
      <c r="M31" s="47">
        <v>554.63599999999997</v>
      </c>
    </row>
    <row r="32" spans="1:13" s="10" customFormat="1" ht="52.5" x14ac:dyDescent="0.25">
      <c r="A32" s="1" t="s">
        <v>46</v>
      </c>
      <c r="B32" s="4" t="s">
        <v>22</v>
      </c>
      <c r="C32" s="3" t="s">
        <v>134</v>
      </c>
      <c r="D32" s="31" t="s">
        <v>82</v>
      </c>
      <c r="E32" s="13" t="s">
        <v>8</v>
      </c>
      <c r="F32" s="3"/>
      <c r="G32" s="43">
        <f t="shared" ref="G32:M32" si="7">SUM(G33:G33)</f>
        <v>1890.6</v>
      </c>
      <c r="H32" s="46">
        <f t="shared" si="7"/>
        <v>1211.377</v>
      </c>
      <c r="I32" s="43">
        <f t="shared" si="7"/>
        <v>1890.6</v>
      </c>
      <c r="J32" s="46">
        <f t="shared" si="7"/>
        <v>4129.0159999999996</v>
      </c>
      <c r="K32" s="43">
        <f t="shared" si="7"/>
        <v>1787.5</v>
      </c>
      <c r="L32" s="43">
        <f t="shared" si="7"/>
        <v>1821.9</v>
      </c>
      <c r="M32" s="46">
        <f t="shared" si="7"/>
        <v>4129.0159999999996</v>
      </c>
    </row>
    <row r="33" spans="1:13" s="8" customFormat="1" ht="45" x14ac:dyDescent="0.25">
      <c r="A33" s="1" t="s">
        <v>47</v>
      </c>
      <c r="B33" s="2" t="s">
        <v>22</v>
      </c>
      <c r="C33" s="1" t="s">
        <v>135</v>
      </c>
      <c r="D33" s="30" t="s">
        <v>74</v>
      </c>
      <c r="E33" s="72" t="s">
        <v>8</v>
      </c>
      <c r="F33" s="1"/>
      <c r="G33" s="44">
        <v>1890.6</v>
      </c>
      <c r="H33" s="47">
        <v>1211.377</v>
      </c>
      <c r="I33" s="44">
        <v>1890.6</v>
      </c>
      <c r="J33" s="47">
        <v>4129.0159999999996</v>
      </c>
      <c r="K33" s="44">
        <v>1787.5</v>
      </c>
      <c r="L33" s="44">
        <v>1821.9</v>
      </c>
      <c r="M33" s="47">
        <v>4129.0159999999996</v>
      </c>
    </row>
    <row r="34" spans="1:13" s="10" customFormat="1" ht="21" x14ac:dyDescent="0.25">
      <c r="A34" s="1" t="s">
        <v>48</v>
      </c>
      <c r="B34" s="4" t="s">
        <v>24</v>
      </c>
      <c r="C34" s="3" t="s">
        <v>136</v>
      </c>
      <c r="D34" s="26" t="s">
        <v>83</v>
      </c>
      <c r="E34" s="13"/>
      <c r="F34" s="3"/>
      <c r="G34" s="43">
        <f t="shared" ref="G34:M34" si="8">SUM(G35:G35)</f>
        <v>4164.2</v>
      </c>
      <c r="H34" s="46">
        <f t="shared" si="8"/>
        <v>4420.4049999999997</v>
      </c>
      <c r="I34" s="43">
        <f t="shared" si="8"/>
        <v>4164.2</v>
      </c>
      <c r="J34" s="46">
        <f t="shared" si="8"/>
        <v>4346.8</v>
      </c>
      <c r="K34" s="43">
        <f t="shared" si="8"/>
        <v>4523.8999999999996</v>
      </c>
      <c r="L34" s="43">
        <f t="shared" si="8"/>
        <v>4700.3</v>
      </c>
      <c r="M34" s="46">
        <f t="shared" si="8"/>
        <v>4346.8</v>
      </c>
    </row>
    <row r="35" spans="1:13" s="11" customFormat="1" ht="45" x14ac:dyDescent="0.25">
      <c r="A35" s="1" t="s">
        <v>49</v>
      </c>
      <c r="B35" s="2" t="s">
        <v>24</v>
      </c>
      <c r="C35" s="1" t="s">
        <v>137</v>
      </c>
      <c r="D35" s="72" t="s">
        <v>23</v>
      </c>
      <c r="E35" s="72" t="s">
        <v>8</v>
      </c>
      <c r="F35" s="72"/>
      <c r="G35" s="47">
        <v>4164.2</v>
      </c>
      <c r="H35" s="47">
        <v>4420.4049999999997</v>
      </c>
      <c r="I35" s="47">
        <v>4164.2</v>
      </c>
      <c r="J35" s="47">
        <v>4346.8</v>
      </c>
      <c r="K35" s="47">
        <v>4523.8999999999996</v>
      </c>
      <c r="L35" s="47">
        <v>4700.3</v>
      </c>
      <c r="M35" s="47">
        <v>4346.8</v>
      </c>
    </row>
    <row r="36" spans="1:13" s="14" customFormat="1" ht="73.5" x14ac:dyDescent="0.25">
      <c r="A36" s="1" t="s">
        <v>50</v>
      </c>
      <c r="B36" s="4" t="s">
        <v>18</v>
      </c>
      <c r="C36" s="3" t="s">
        <v>138</v>
      </c>
      <c r="D36" s="29" t="s">
        <v>89</v>
      </c>
      <c r="E36" s="12"/>
      <c r="F36" s="13"/>
      <c r="G36" s="43">
        <f t="shared" ref="G36:L36" si="9">SUM(G37:G42)</f>
        <v>6890</v>
      </c>
      <c r="H36" s="46">
        <f t="shared" si="9"/>
        <v>6917.3440000000001</v>
      </c>
      <c r="I36" s="43">
        <f t="shared" si="9"/>
        <v>6899.2</v>
      </c>
      <c r="J36" s="46">
        <f t="shared" si="9"/>
        <v>11244.726999999999</v>
      </c>
      <c r="K36" s="43">
        <f t="shared" si="9"/>
        <v>6979.7</v>
      </c>
      <c r="L36" s="43">
        <f t="shared" si="9"/>
        <v>6979.7</v>
      </c>
      <c r="M36" s="46">
        <f t="shared" ref="M36" si="10">SUM(M37:M42)</f>
        <v>11247.147999999999</v>
      </c>
    </row>
    <row r="37" spans="1:13" s="11" customFormat="1" ht="78.75" x14ac:dyDescent="0.25">
      <c r="A37" s="1" t="s">
        <v>51</v>
      </c>
      <c r="B37" s="2" t="s">
        <v>18</v>
      </c>
      <c r="C37" s="1" t="s">
        <v>139</v>
      </c>
      <c r="D37" s="28" t="s">
        <v>90</v>
      </c>
      <c r="E37" s="72" t="s">
        <v>25</v>
      </c>
      <c r="F37" s="15"/>
      <c r="G37" s="44">
        <v>3800</v>
      </c>
      <c r="H37" s="47">
        <v>3831.0129999999999</v>
      </c>
      <c r="I37" s="44">
        <v>3800</v>
      </c>
      <c r="J37" s="47">
        <v>4808.2129999999997</v>
      </c>
      <c r="K37" s="44">
        <v>3800</v>
      </c>
      <c r="L37" s="44">
        <v>3800</v>
      </c>
      <c r="M37" s="47">
        <v>4810.6350000000002</v>
      </c>
    </row>
    <row r="38" spans="1:13" s="11" customFormat="1" ht="78.75" x14ac:dyDescent="0.25">
      <c r="A38" s="1" t="s">
        <v>52</v>
      </c>
      <c r="B38" s="2" t="s">
        <v>18</v>
      </c>
      <c r="C38" s="1" t="s">
        <v>172</v>
      </c>
      <c r="D38" s="64" t="s">
        <v>173</v>
      </c>
      <c r="E38" s="72" t="s">
        <v>25</v>
      </c>
      <c r="F38" s="15"/>
      <c r="G38" s="44"/>
      <c r="H38" s="47"/>
      <c r="I38" s="44"/>
      <c r="J38" s="47">
        <v>3396.1010000000001</v>
      </c>
      <c r="K38" s="44">
        <v>0</v>
      </c>
      <c r="L38" s="44">
        <v>0</v>
      </c>
      <c r="M38" s="47">
        <v>3396.1010000000001</v>
      </c>
    </row>
    <row r="39" spans="1:13" s="11" customFormat="1" ht="78.75" x14ac:dyDescent="0.25">
      <c r="A39" s="1" t="s">
        <v>53</v>
      </c>
      <c r="B39" s="2" t="s">
        <v>18</v>
      </c>
      <c r="C39" s="1" t="s">
        <v>140</v>
      </c>
      <c r="D39" s="52" t="s">
        <v>91</v>
      </c>
      <c r="E39" s="72" t="s">
        <v>101</v>
      </c>
      <c r="F39" s="72"/>
      <c r="G39" s="44">
        <v>135</v>
      </c>
      <c r="H39" s="47">
        <v>120.017</v>
      </c>
      <c r="I39" s="44">
        <v>144.19999999999999</v>
      </c>
      <c r="J39" s="47">
        <v>204.67599999999999</v>
      </c>
      <c r="K39" s="44">
        <v>173</v>
      </c>
      <c r="L39" s="44">
        <v>173</v>
      </c>
      <c r="M39" s="47">
        <v>204.67500000000001</v>
      </c>
    </row>
    <row r="40" spans="1:13" s="11" customFormat="1" ht="78.75" x14ac:dyDescent="0.25">
      <c r="A40" s="1" t="s">
        <v>54</v>
      </c>
      <c r="B40" s="2" t="s">
        <v>18</v>
      </c>
      <c r="C40" s="50" t="s">
        <v>141</v>
      </c>
      <c r="D40" s="11" t="s">
        <v>26</v>
      </c>
      <c r="E40" s="72" t="s">
        <v>27</v>
      </c>
      <c r="F40" s="72"/>
      <c r="G40" s="44">
        <v>305</v>
      </c>
      <c r="H40" s="47">
        <v>199.55699999999999</v>
      </c>
      <c r="I40" s="44">
        <v>305</v>
      </c>
      <c r="J40" s="47">
        <v>334.46</v>
      </c>
      <c r="K40" s="44">
        <v>295</v>
      </c>
      <c r="L40" s="44">
        <v>295</v>
      </c>
      <c r="M40" s="47">
        <v>334.46</v>
      </c>
    </row>
    <row r="41" spans="1:13" s="11" customFormat="1" ht="78.75" x14ac:dyDescent="0.25">
      <c r="A41" s="1" t="s">
        <v>55</v>
      </c>
      <c r="B41" s="2" t="s">
        <v>18</v>
      </c>
      <c r="C41" s="1" t="s">
        <v>142</v>
      </c>
      <c r="D41" s="28" t="s">
        <v>92</v>
      </c>
      <c r="E41" s="72" t="s">
        <v>25</v>
      </c>
      <c r="F41" s="72"/>
      <c r="G41" s="44">
        <v>2500</v>
      </c>
      <c r="H41" s="47">
        <v>2625.1619999999998</v>
      </c>
      <c r="I41" s="44">
        <v>2500</v>
      </c>
      <c r="J41" s="47">
        <v>2250.239</v>
      </c>
      <c r="K41" s="44">
        <v>2561.6999999999998</v>
      </c>
      <c r="L41" s="44">
        <v>2561.6999999999998</v>
      </c>
      <c r="M41" s="47">
        <v>2250.239</v>
      </c>
    </row>
    <row r="42" spans="1:13" s="11" customFormat="1" ht="78.75" x14ac:dyDescent="0.25">
      <c r="A42" s="1" t="s">
        <v>103</v>
      </c>
      <c r="B42" s="2" t="s">
        <v>18</v>
      </c>
      <c r="C42" s="1" t="s">
        <v>143</v>
      </c>
      <c r="D42" s="28" t="s">
        <v>93</v>
      </c>
      <c r="E42" s="72" t="s">
        <v>25</v>
      </c>
      <c r="F42" s="72"/>
      <c r="G42" s="44">
        <v>150</v>
      </c>
      <c r="H42" s="47">
        <v>141.595</v>
      </c>
      <c r="I42" s="44">
        <v>150</v>
      </c>
      <c r="J42" s="47">
        <v>251.03800000000001</v>
      </c>
      <c r="K42" s="44">
        <v>150</v>
      </c>
      <c r="L42" s="44">
        <v>150</v>
      </c>
      <c r="M42" s="47">
        <v>251.03800000000001</v>
      </c>
    </row>
    <row r="43" spans="1:13" s="14" customFormat="1" ht="73.5" x14ac:dyDescent="0.25">
      <c r="A43" s="1" t="s">
        <v>56</v>
      </c>
      <c r="B43" s="4" t="s">
        <v>29</v>
      </c>
      <c r="C43" s="3" t="s">
        <v>144</v>
      </c>
      <c r="D43" s="26" t="s">
        <v>84</v>
      </c>
      <c r="E43" s="14" t="s">
        <v>28</v>
      </c>
      <c r="F43" s="13"/>
      <c r="G43" s="43">
        <v>757.3</v>
      </c>
      <c r="H43" s="46">
        <v>397.39699999999999</v>
      </c>
      <c r="I43" s="43">
        <v>757.3</v>
      </c>
      <c r="J43" s="46">
        <v>363.53800000000001</v>
      </c>
      <c r="K43" s="43">
        <v>399.5</v>
      </c>
      <c r="L43" s="43">
        <v>415.5</v>
      </c>
      <c r="M43" s="46">
        <v>363.53800000000001</v>
      </c>
    </row>
    <row r="44" spans="1:13" s="14" customFormat="1" ht="42" x14ac:dyDescent="0.25">
      <c r="A44" s="1" t="s">
        <v>104</v>
      </c>
      <c r="B44" s="4" t="s">
        <v>31</v>
      </c>
      <c r="C44" s="3" t="s">
        <v>145</v>
      </c>
      <c r="D44" s="26" t="s">
        <v>85</v>
      </c>
      <c r="E44" s="13"/>
      <c r="F44" s="13"/>
      <c r="G44" s="43">
        <f t="shared" ref="G44:I44" si="11">SUM(G45:G49)</f>
        <v>7966</v>
      </c>
      <c r="H44" s="46">
        <f t="shared" si="11"/>
        <v>7909.549</v>
      </c>
      <c r="I44" s="43">
        <f t="shared" si="11"/>
        <v>8292.4</v>
      </c>
      <c r="J44" s="46">
        <f t="shared" ref="J44:L44" si="12">SUM(J45:J53)</f>
        <v>11059.915000000001</v>
      </c>
      <c r="K44" s="46">
        <f t="shared" si="12"/>
        <v>6210</v>
      </c>
      <c r="L44" s="46">
        <f t="shared" si="12"/>
        <v>6210</v>
      </c>
      <c r="M44" s="46">
        <f t="shared" ref="M44" si="13">SUM(M45:M53)</f>
        <v>11059.915000000001</v>
      </c>
    </row>
    <row r="45" spans="1:13" s="11" customFormat="1" ht="78.75" x14ac:dyDescent="0.25">
      <c r="A45" s="1" t="s">
        <v>57</v>
      </c>
      <c r="B45" s="2" t="s">
        <v>31</v>
      </c>
      <c r="C45" s="1" t="s">
        <v>146</v>
      </c>
      <c r="D45" s="72" t="s">
        <v>30</v>
      </c>
      <c r="E45" s="72" t="s">
        <v>101</v>
      </c>
      <c r="F45" s="72"/>
      <c r="G45" s="44">
        <v>68</v>
      </c>
      <c r="H45" s="47">
        <v>283.19200000000001</v>
      </c>
      <c r="I45" s="44">
        <v>135.30000000000001</v>
      </c>
      <c r="J45" s="47">
        <v>158.43600000000001</v>
      </c>
      <c r="K45" s="44">
        <v>120</v>
      </c>
      <c r="L45" s="44">
        <v>120</v>
      </c>
      <c r="M45" s="47">
        <v>158.43600000000001</v>
      </c>
    </row>
    <row r="46" spans="1:13" s="11" customFormat="1" ht="67.5" x14ac:dyDescent="0.25">
      <c r="A46" s="1" t="s">
        <v>58</v>
      </c>
      <c r="B46" s="2" t="s">
        <v>31</v>
      </c>
      <c r="C46" s="1" t="s">
        <v>147</v>
      </c>
      <c r="D46" s="72" t="s">
        <v>30</v>
      </c>
      <c r="E46" s="72" t="s">
        <v>27</v>
      </c>
      <c r="F46" s="72"/>
      <c r="G46" s="44">
        <v>7830</v>
      </c>
      <c r="H46" s="47">
        <v>7343.165</v>
      </c>
      <c r="I46" s="44">
        <v>8021.8</v>
      </c>
      <c r="J46" s="47">
        <v>9850.3230000000003</v>
      </c>
      <c r="K46" s="44">
        <v>5990</v>
      </c>
      <c r="L46" s="44">
        <v>5990</v>
      </c>
      <c r="M46" s="47">
        <v>9850.3230000000003</v>
      </c>
    </row>
    <row r="47" spans="1:13" s="11" customFormat="1" ht="78.75" x14ac:dyDescent="0.25">
      <c r="A47" s="1" t="s">
        <v>94</v>
      </c>
      <c r="B47" s="37" t="s">
        <v>31</v>
      </c>
      <c r="C47" s="36" t="s">
        <v>174</v>
      </c>
      <c r="D47" s="38" t="s">
        <v>30</v>
      </c>
      <c r="E47" s="72" t="s">
        <v>101</v>
      </c>
      <c r="F47" s="72"/>
      <c r="G47" s="44"/>
      <c r="H47" s="47"/>
      <c r="I47" s="44"/>
      <c r="J47" s="47">
        <v>4.3609999999999998</v>
      </c>
      <c r="K47" s="44">
        <v>0</v>
      </c>
      <c r="L47" s="44">
        <v>0</v>
      </c>
      <c r="M47" s="47">
        <v>4.3609999999999998</v>
      </c>
    </row>
    <row r="48" spans="1:13" s="53" customFormat="1" ht="78.75" x14ac:dyDescent="0.25">
      <c r="A48" s="1" t="s">
        <v>95</v>
      </c>
      <c r="B48" s="37" t="s">
        <v>31</v>
      </c>
      <c r="C48" s="36" t="s">
        <v>191</v>
      </c>
      <c r="D48" s="38" t="s">
        <v>30</v>
      </c>
      <c r="E48" s="38" t="s">
        <v>192</v>
      </c>
      <c r="F48" s="38"/>
      <c r="G48" s="47">
        <v>68</v>
      </c>
      <c r="H48" s="47">
        <v>283.19200000000001</v>
      </c>
      <c r="I48" s="47">
        <v>135.30000000000001</v>
      </c>
      <c r="J48" s="47">
        <v>208</v>
      </c>
      <c r="K48" s="47">
        <v>0</v>
      </c>
      <c r="L48" s="47">
        <v>0</v>
      </c>
      <c r="M48" s="47">
        <v>208</v>
      </c>
    </row>
    <row r="49" spans="1:13" s="11" customFormat="1" ht="112.5" x14ac:dyDescent="0.25">
      <c r="A49" s="1" t="s">
        <v>96</v>
      </c>
      <c r="B49" s="37" t="s">
        <v>31</v>
      </c>
      <c r="C49" s="36" t="s">
        <v>188</v>
      </c>
      <c r="D49" s="38" t="s">
        <v>30</v>
      </c>
      <c r="E49" s="67" t="s">
        <v>189</v>
      </c>
      <c r="F49" s="72"/>
      <c r="G49" s="44"/>
      <c r="H49" s="47"/>
      <c r="I49" s="44"/>
      <c r="J49" s="47">
        <v>57.96</v>
      </c>
      <c r="K49" s="44">
        <v>0</v>
      </c>
      <c r="L49" s="44">
        <v>0</v>
      </c>
      <c r="M49" s="47">
        <v>57.96</v>
      </c>
    </row>
    <row r="50" spans="1:13" s="11" customFormat="1" ht="67.5" x14ac:dyDescent="0.25">
      <c r="A50" s="1" t="s">
        <v>97</v>
      </c>
      <c r="B50" s="37" t="s">
        <v>31</v>
      </c>
      <c r="C50" s="36" t="s">
        <v>175</v>
      </c>
      <c r="D50" s="38" t="s">
        <v>30</v>
      </c>
      <c r="E50" s="72" t="s">
        <v>27</v>
      </c>
      <c r="F50" s="72"/>
      <c r="G50" s="44"/>
      <c r="H50" s="47"/>
      <c r="I50" s="44"/>
      <c r="J50" s="47">
        <v>154.20400000000001</v>
      </c>
      <c r="K50" s="44">
        <v>0</v>
      </c>
      <c r="L50" s="44">
        <v>0</v>
      </c>
      <c r="M50" s="47">
        <v>154.20400000000001</v>
      </c>
    </row>
    <row r="51" spans="1:13" s="11" customFormat="1" ht="67.5" x14ac:dyDescent="0.25">
      <c r="A51" s="1" t="s">
        <v>105</v>
      </c>
      <c r="B51" s="37" t="s">
        <v>31</v>
      </c>
      <c r="C51" s="36" t="s">
        <v>176</v>
      </c>
      <c r="D51" s="38" t="s">
        <v>30</v>
      </c>
      <c r="E51" s="38" t="s">
        <v>177</v>
      </c>
      <c r="F51" s="72"/>
      <c r="G51" s="44"/>
      <c r="H51" s="47"/>
      <c r="I51" s="44"/>
      <c r="J51" s="47">
        <v>100.904</v>
      </c>
      <c r="K51" s="44">
        <v>0</v>
      </c>
      <c r="L51" s="44">
        <v>0</v>
      </c>
      <c r="M51" s="47">
        <v>100.904</v>
      </c>
    </row>
    <row r="52" spans="1:13" s="11" customFormat="1" ht="90" x14ac:dyDescent="0.25">
      <c r="A52" s="1" t="s">
        <v>98</v>
      </c>
      <c r="B52" s="37" t="s">
        <v>31</v>
      </c>
      <c r="C52" s="36" t="s">
        <v>178</v>
      </c>
      <c r="D52" s="38" t="s">
        <v>30</v>
      </c>
      <c r="E52" s="67" t="s">
        <v>179</v>
      </c>
      <c r="F52" s="72"/>
      <c r="G52" s="44"/>
      <c r="H52" s="47"/>
      <c r="I52" s="44"/>
      <c r="J52" s="47">
        <v>90.313000000000002</v>
      </c>
      <c r="K52" s="44">
        <v>0</v>
      </c>
      <c r="L52" s="44">
        <v>0</v>
      </c>
      <c r="M52" s="47">
        <v>90.313000000000002</v>
      </c>
    </row>
    <row r="53" spans="1:13" s="11" customFormat="1" ht="78.75" x14ac:dyDescent="0.25">
      <c r="A53" s="1" t="s">
        <v>106</v>
      </c>
      <c r="B53" s="2" t="s">
        <v>31</v>
      </c>
      <c r="C53" s="1" t="s">
        <v>152</v>
      </c>
      <c r="D53" s="72" t="s">
        <v>32</v>
      </c>
      <c r="E53" s="72" t="s">
        <v>25</v>
      </c>
      <c r="F53" s="72"/>
      <c r="G53" s="44">
        <v>100</v>
      </c>
      <c r="H53" s="47">
        <v>460.43400000000003</v>
      </c>
      <c r="I53" s="44">
        <v>100</v>
      </c>
      <c r="J53" s="47">
        <v>435.41399999999999</v>
      </c>
      <c r="K53" s="44">
        <v>100</v>
      </c>
      <c r="L53" s="44">
        <v>100</v>
      </c>
      <c r="M53" s="47">
        <v>435.41399999999999</v>
      </c>
    </row>
    <row r="54" spans="1:13" s="14" customFormat="1" ht="84" x14ac:dyDescent="0.25">
      <c r="A54" s="1" t="s">
        <v>99</v>
      </c>
      <c r="B54" s="4" t="s">
        <v>33</v>
      </c>
      <c r="C54" s="3" t="s">
        <v>148</v>
      </c>
      <c r="D54" s="40" t="s">
        <v>75</v>
      </c>
      <c r="E54" s="13" t="s">
        <v>25</v>
      </c>
      <c r="F54" s="13"/>
      <c r="G54" s="43">
        <f t="shared" ref="G54:L54" si="14">SUM(G55:G56)</f>
        <v>10172.799999999999</v>
      </c>
      <c r="H54" s="46">
        <f t="shared" si="14"/>
        <v>15663.122000000001</v>
      </c>
      <c r="I54" s="43">
        <f t="shared" si="14"/>
        <v>12293.205</v>
      </c>
      <c r="J54" s="46">
        <f t="shared" si="14"/>
        <v>16548.13</v>
      </c>
      <c r="K54" s="43">
        <f t="shared" si="14"/>
        <v>10172.799999999999</v>
      </c>
      <c r="L54" s="43">
        <f t="shared" si="14"/>
        <v>10172.799999999999</v>
      </c>
      <c r="M54" s="46">
        <f t="shared" ref="M54" si="15">SUM(M55:M56)</f>
        <v>16548.13</v>
      </c>
    </row>
    <row r="55" spans="1:13" s="11" customFormat="1" ht="78.75" x14ac:dyDescent="0.25">
      <c r="A55" s="1" t="s">
        <v>100</v>
      </c>
      <c r="B55" s="2" t="s">
        <v>33</v>
      </c>
      <c r="C55" s="36" t="s">
        <v>161</v>
      </c>
      <c r="D55" s="59" t="s">
        <v>162</v>
      </c>
      <c r="E55" s="72" t="s">
        <v>25</v>
      </c>
      <c r="F55" s="72"/>
      <c r="G55" s="44">
        <v>4000</v>
      </c>
      <c r="H55" s="47">
        <v>2858.297</v>
      </c>
      <c r="I55" s="44">
        <v>4000</v>
      </c>
      <c r="J55" s="47">
        <v>3631.078</v>
      </c>
      <c r="K55" s="44">
        <v>4000</v>
      </c>
      <c r="L55" s="44">
        <v>4000</v>
      </c>
      <c r="M55" s="47">
        <v>3631.078</v>
      </c>
    </row>
    <row r="56" spans="1:13" s="11" customFormat="1" ht="78.75" x14ac:dyDescent="0.25">
      <c r="A56" s="1" t="s">
        <v>107</v>
      </c>
      <c r="B56" s="2" t="s">
        <v>33</v>
      </c>
      <c r="C56" s="1" t="s">
        <v>114</v>
      </c>
      <c r="D56" s="27" t="s">
        <v>76</v>
      </c>
      <c r="E56" s="72" t="s">
        <v>25</v>
      </c>
      <c r="F56" s="72"/>
      <c r="G56" s="44">
        <v>6172.8</v>
      </c>
      <c r="H56" s="47">
        <v>12804.825000000001</v>
      </c>
      <c r="I56" s="44">
        <v>8293.2049999999999</v>
      </c>
      <c r="J56" s="47">
        <v>12917.052</v>
      </c>
      <c r="K56" s="44">
        <v>6172.8</v>
      </c>
      <c r="L56" s="44">
        <v>6172.8</v>
      </c>
      <c r="M56" s="47">
        <v>12917.052</v>
      </c>
    </row>
    <row r="57" spans="1:13" s="14" customFormat="1" ht="21" x14ac:dyDescent="0.25">
      <c r="A57" s="1" t="s">
        <v>108</v>
      </c>
      <c r="B57" s="4" t="s">
        <v>34</v>
      </c>
      <c r="C57" s="3" t="s">
        <v>115</v>
      </c>
      <c r="D57" s="26" t="s">
        <v>77</v>
      </c>
      <c r="E57" s="13"/>
      <c r="F57" s="13"/>
      <c r="G57" s="43">
        <v>2089.1999999999998</v>
      </c>
      <c r="H57" s="46">
        <v>1536.9770000000001</v>
      </c>
      <c r="I57" s="43">
        <v>2089.1999999999998</v>
      </c>
      <c r="J57" s="46">
        <v>2352.2739999999999</v>
      </c>
      <c r="K57" s="43">
        <v>2089.1999999999998</v>
      </c>
      <c r="L57" s="43">
        <v>2089.1999999999998</v>
      </c>
      <c r="M57" s="46">
        <v>2352.2739999999999</v>
      </c>
    </row>
    <row r="58" spans="1:13" s="14" customFormat="1" ht="21" x14ac:dyDescent="0.25">
      <c r="A58" s="1" t="s">
        <v>109</v>
      </c>
      <c r="B58" s="4" t="s">
        <v>36</v>
      </c>
      <c r="C58" s="3" t="s">
        <v>116</v>
      </c>
      <c r="D58" s="26" t="s">
        <v>78</v>
      </c>
      <c r="E58" s="13"/>
      <c r="F58" s="13"/>
      <c r="G58" s="43">
        <v>0</v>
      </c>
      <c r="H58" s="46">
        <v>0.68500000000000005</v>
      </c>
      <c r="I58" s="43">
        <v>0</v>
      </c>
      <c r="J58" s="46">
        <v>0</v>
      </c>
      <c r="K58" s="43">
        <v>0</v>
      </c>
      <c r="L58" s="43">
        <v>0</v>
      </c>
      <c r="M58" s="46">
        <v>-2.4220000000000002</v>
      </c>
    </row>
    <row r="59" spans="1:13" s="14" customFormat="1" ht="31.5" x14ac:dyDescent="0.25">
      <c r="A59" s="1" t="s">
        <v>180</v>
      </c>
      <c r="B59" s="33" t="s">
        <v>19</v>
      </c>
      <c r="C59" s="32" t="s">
        <v>117</v>
      </c>
      <c r="D59" s="34" t="s">
        <v>86</v>
      </c>
      <c r="E59" s="66"/>
      <c r="F59" s="35"/>
      <c r="G59" s="46">
        <f t="shared" ref="G59:L59" si="16">SUM(G60:G66)</f>
        <v>1447039.7</v>
      </c>
      <c r="H59" s="46">
        <f t="shared" si="16"/>
        <v>934275.67599999998</v>
      </c>
      <c r="I59" s="46">
        <f t="shared" si="16"/>
        <v>1569989.801</v>
      </c>
      <c r="J59" s="46">
        <f t="shared" si="16"/>
        <v>1526909.1089999997</v>
      </c>
      <c r="K59" s="46">
        <f t="shared" si="16"/>
        <v>1451549.68</v>
      </c>
      <c r="L59" s="46">
        <f t="shared" si="16"/>
        <v>1056867.0999999999</v>
      </c>
      <c r="M59" s="46">
        <f t="shared" ref="M59" si="17">SUM(M60:M66)</f>
        <v>1521519.95</v>
      </c>
    </row>
    <row r="60" spans="1:13" s="11" customFormat="1" ht="22.5" x14ac:dyDescent="0.25">
      <c r="A60" s="1" t="s">
        <v>181</v>
      </c>
      <c r="B60" s="37" t="s">
        <v>19</v>
      </c>
      <c r="C60" s="36" t="s">
        <v>118</v>
      </c>
      <c r="D60" s="38" t="s">
        <v>110</v>
      </c>
      <c r="E60" s="66"/>
      <c r="F60" s="38"/>
      <c r="G60" s="47">
        <v>157855</v>
      </c>
      <c r="H60" s="47">
        <v>116107.16</v>
      </c>
      <c r="I60" s="47">
        <v>157855</v>
      </c>
      <c r="J60" s="47">
        <v>208303</v>
      </c>
      <c r="K60" s="47">
        <v>163593</v>
      </c>
      <c r="L60" s="47">
        <v>170473</v>
      </c>
      <c r="M60" s="47">
        <v>208303</v>
      </c>
    </row>
    <row r="61" spans="1:13" s="53" customFormat="1" ht="33.75" x14ac:dyDescent="0.25">
      <c r="A61" s="1" t="s">
        <v>182</v>
      </c>
      <c r="B61" s="37" t="s">
        <v>19</v>
      </c>
      <c r="C61" s="36" t="s">
        <v>149</v>
      </c>
      <c r="D61" s="38" t="s">
        <v>150</v>
      </c>
      <c r="E61" s="66"/>
      <c r="F61" s="38"/>
      <c r="G61" s="47">
        <v>0</v>
      </c>
      <c r="H61" s="47">
        <v>17866.96</v>
      </c>
      <c r="I61" s="47">
        <v>43822.23</v>
      </c>
      <c r="J61" s="47">
        <v>29888.175999999999</v>
      </c>
      <c r="K61" s="47">
        <v>0</v>
      </c>
      <c r="L61" s="47">
        <v>0</v>
      </c>
      <c r="M61" s="47">
        <v>29888.175999999999</v>
      </c>
    </row>
    <row r="62" spans="1:13" s="11" customFormat="1" ht="45" x14ac:dyDescent="0.25">
      <c r="A62" s="1" t="s">
        <v>183</v>
      </c>
      <c r="B62" s="37" t="s">
        <v>19</v>
      </c>
      <c r="C62" s="36" t="s">
        <v>119</v>
      </c>
      <c r="D62" s="38" t="s">
        <v>111</v>
      </c>
      <c r="E62" s="66"/>
      <c r="F62" s="38"/>
      <c r="G62" s="47">
        <v>103296.3</v>
      </c>
      <c r="H62" s="47">
        <v>79366.267999999996</v>
      </c>
      <c r="I62" s="47">
        <v>103296.3</v>
      </c>
      <c r="J62" s="47">
        <v>80673</v>
      </c>
      <c r="K62" s="47">
        <v>80673</v>
      </c>
      <c r="L62" s="47">
        <v>80673</v>
      </c>
      <c r="M62" s="47">
        <v>80673</v>
      </c>
    </row>
    <row r="63" spans="1:13" s="11" customFormat="1" ht="22.5" x14ac:dyDescent="0.2">
      <c r="A63" s="1" t="s">
        <v>184</v>
      </c>
      <c r="B63" s="37" t="s">
        <v>19</v>
      </c>
      <c r="C63" s="36" t="s">
        <v>153</v>
      </c>
      <c r="D63" s="38" t="s">
        <v>154</v>
      </c>
      <c r="E63" s="66"/>
      <c r="F63" s="39"/>
      <c r="G63" s="47">
        <v>0</v>
      </c>
      <c r="H63" s="47">
        <v>1043.0989999999999</v>
      </c>
      <c r="I63" s="47">
        <v>1043.0989999999999</v>
      </c>
      <c r="J63" s="47">
        <v>2040.1</v>
      </c>
      <c r="K63" s="47">
        <v>0</v>
      </c>
      <c r="L63" s="47">
        <v>0</v>
      </c>
      <c r="M63" s="47">
        <v>2040.1</v>
      </c>
    </row>
    <row r="64" spans="1:13" s="11" customFormat="1" ht="33.75" x14ac:dyDescent="0.2">
      <c r="A64" s="1" t="s">
        <v>185</v>
      </c>
      <c r="B64" s="37" t="s">
        <v>19</v>
      </c>
      <c r="C64" s="36" t="s">
        <v>120</v>
      </c>
      <c r="D64" s="38" t="s">
        <v>112</v>
      </c>
      <c r="E64" s="66"/>
      <c r="F64" s="39"/>
      <c r="G64" s="47">
        <v>624109.9</v>
      </c>
      <c r="H64" s="47">
        <v>240484.49100000001</v>
      </c>
      <c r="I64" s="47">
        <v>648487.30500000005</v>
      </c>
      <c r="J64" s="47">
        <v>466773.65399999998</v>
      </c>
      <c r="K64" s="47">
        <v>542082.88</v>
      </c>
      <c r="L64" s="47">
        <v>129592.7</v>
      </c>
      <c r="M64" s="47">
        <v>465836.97200000001</v>
      </c>
    </row>
    <row r="65" spans="1:13" s="11" customFormat="1" ht="22.5" x14ac:dyDescent="0.2">
      <c r="A65" s="1" t="s">
        <v>186</v>
      </c>
      <c r="B65" s="37" t="s">
        <v>19</v>
      </c>
      <c r="C65" s="36" t="s">
        <v>121</v>
      </c>
      <c r="D65" s="38" t="s">
        <v>113</v>
      </c>
      <c r="E65" s="35"/>
      <c r="F65" s="39"/>
      <c r="G65" s="47">
        <v>542471.19999999995</v>
      </c>
      <c r="H65" s="47">
        <v>461922.81300000002</v>
      </c>
      <c r="I65" s="47">
        <v>594523.87</v>
      </c>
      <c r="J65" s="47">
        <v>692171.37</v>
      </c>
      <c r="K65" s="47">
        <v>644322.4</v>
      </c>
      <c r="L65" s="47">
        <v>655250</v>
      </c>
      <c r="M65" s="47">
        <v>690818.94299999997</v>
      </c>
    </row>
    <row r="66" spans="1:13" s="11" customFormat="1" ht="22.5" x14ac:dyDescent="0.2">
      <c r="A66" s="1" t="s">
        <v>187</v>
      </c>
      <c r="B66" s="37" t="s">
        <v>19</v>
      </c>
      <c r="C66" s="36" t="s">
        <v>122</v>
      </c>
      <c r="D66" s="38" t="s">
        <v>35</v>
      </c>
      <c r="E66" s="35"/>
      <c r="F66" s="39"/>
      <c r="G66" s="47">
        <v>19307.3</v>
      </c>
      <c r="H66" s="47">
        <v>17484.884999999998</v>
      </c>
      <c r="I66" s="47">
        <v>20961.996999999999</v>
      </c>
      <c r="J66" s="47">
        <v>47059.809000000001</v>
      </c>
      <c r="K66" s="47">
        <v>20878.400000000001</v>
      </c>
      <c r="L66" s="47">
        <v>20878.400000000001</v>
      </c>
      <c r="M66" s="47">
        <v>43959.758999999998</v>
      </c>
    </row>
    <row r="67" spans="1:13" s="17" customFormat="1" ht="22.5" x14ac:dyDescent="0.25">
      <c r="A67" s="1" t="s">
        <v>190</v>
      </c>
      <c r="B67" s="33" t="s">
        <v>19</v>
      </c>
      <c r="C67" s="32" t="s">
        <v>123</v>
      </c>
      <c r="D67" s="41" t="s">
        <v>21</v>
      </c>
      <c r="E67" s="35"/>
      <c r="F67" s="41"/>
      <c r="G67" s="46">
        <v>0</v>
      </c>
      <c r="H67" s="46">
        <v>0</v>
      </c>
      <c r="I67" s="46">
        <v>0</v>
      </c>
      <c r="J67" s="46">
        <v>399.154</v>
      </c>
      <c r="K67" s="46">
        <v>0</v>
      </c>
      <c r="L67" s="46">
        <v>0</v>
      </c>
      <c r="M67" s="46">
        <v>399.154</v>
      </c>
    </row>
    <row r="68" spans="1:13" s="17" customFormat="1" ht="42" x14ac:dyDescent="0.25">
      <c r="A68" s="1" t="s">
        <v>193</v>
      </c>
      <c r="B68" s="33" t="s">
        <v>88</v>
      </c>
      <c r="C68" s="51" t="s">
        <v>124</v>
      </c>
      <c r="D68" s="34" t="s">
        <v>87</v>
      </c>
      <c r="E68" s="35"/>
      <c r="F68" s="42"/>
      <c r="G68" s="48">
        <v>0</v>
      </c>
      <c r="H68" s="48">
        <v>-19502.432000000001</v>
      </c>
      <c r="I68" s="48">
        <v>0</v>
      </c>
      <c r="J68" s="48">
        <v>0</v>
      </c>
      <c r="K68" s="48">
        <v>0</v>
      </c>
      <c r="L68" s="48">
        <v>0</v>
      </c>
      <c r="M68" s="48">
        <v>-231.28</v>
      </c>
    </row>
    <row r="69" spans="1:13" s="16" customFormat="1" x14ac:dyDescent="0.25">
      <c r="A69" s="91" t="s">
        <v>60</v>
      </c>
      <c r="B69" s="92"/>
      <c r="C69" s="92"/>
      <c r="D69" s="92"/>
      <c r="E69" s="92"/>
      <c r="F69" s="93"/>
      <c r="G69" s="45">
        <f t="shared" ref="G69:L69" si="18">SUM(G13+G59+G67+G68)</f>
        <v>1793470</v>
      </c>
      <c r="H69" s="45">
        <f t="shared" si="18"/>
        <v>1201517.777</v>
      </c>
      <c r="I69" s="45">
        <f t="shared" si="18"/>
        <v>1918876.1060000001</v>
      </c>
      <c r="J69" s="45">
        <f t="shared" si="18"/>
        <v>1939621.3769999999</v>
      </c>
      <c r="K69" s="45">
        <f t="shared" si="18"/>
        <v>1827460.38</v>
      </c>
      <c r="L69" s="45">
        <f t="shared" si="18"/>
        <v>1455521.5999999999</v>
      </c>
      <c r="M69" s="45">
        <f t="shared" ref="M69" si="19">SUM(M13+M59+M67+M68)</f>
        <v>1934000.9380000001</v>
      </c>
    </row>
    <row r="70" spans="1:13" x14ac:dyDescent="0.25">
      <c r="A70" s="24"/>
      <c r="B70" s="24"/>
      <c r="C70" s="9"/>
      <c r="D70" s="9"/>
      <c r="E70" s="9"/>
      <c r="F70" s="9"/>
      <c r="G70" s="63"/>
      <c r="H70" s="61"/>
      <c r="I70" s="25"/>
      <c r="J70" s="62"/>
      <c r="K70" s="9"/>
      <c r="L70" s="9"/>
    </row>
    <row r="71" spans="1:13" s="58" customFormat="1" x14ac:dyDescent="0.25">
      <c r="A71" s="54"/>
      <c r="B71" s="55"/>
      <c r="C71" s="56"/>
      <c r="D71" s="56"/>
      <c r="E71" s="56"/>
      <c r="F71" s="56"/>
      <c r="G71" s="57"/>
      <c r="H71" s="57"/>
      <c r="I71" s="57"/>
      <c r="J71" s="68"/>
      <c r="K71" s="57"/>
      <c r="L71" s="57"/>
      <c r="M71" s="77"/>
    </row>
    <row r="72" spans="1:13" x14ac:dyDescent="0.25">
      <c r="A72" s="24"/>
      <c r="B72" s="24"/>
      <c r="C72" s="9"/>
      <c r="D72" s="9"/>
      <c r="E72" s="9"/>
      <c r="F72" s="9"/>
      <c r="G72" s="9"/>
      <c r="H72" s="62"/>
      <c r="I72" s="9"/>
      <c r="J72" s="62"/>
      <c r="K72" s="9"/>
      <c r="L72" s="9"/>
    </row>
    <row r="73" spans="1:13" s="18" customFormat="1" ht="15.75" x14ac:dyDescent="0.25">
      <c r="A73" s="24"/>
      <c r="B73" s="24"/>
      <c r="C73" s="9"/>
      <c r="D73" s="9"/>
      <c r="E73" s="9"/>
      <c r="F73" s="9"/>
      <c r="G73" s="9"/>
      <c r="H73" s="62"/>
      <c r="I73" s="9"/>
      <c r="J73" s="62"/>
      <c r="K73" s="9"/>
      <c r="L73" s="9"/>
      <c r="M73" s="78"/>
    </row>
    <row r="74" spans="1:13" x14ac:dyDescent="0.25">
      <c r="A74" s="24"/>
      <c r="B74" s="24"/>
      <c r="C74" s="9"/>
      <c r="D74" s="9"/>
      <c r="E74" s="9"/>
      <c r="F74" s="9"/>
      <c r="G74" s="9"/>
      <c r="H74" s="62"/>
      <c r="I74" s="9"/>
      <c r="J74" s="62"/>
      <c r="K74" s="9"/>
      <c r="L74" s="9"/>
    </row>
    <row r="75" spans="1:13" x14ac:dyDescent="0.25">
      <c r="A75" s="24"/>
      <c r="B75" s="24"/>
      <c r="C75" s="9"/>
      <c r="D75" s="9"/>
      <c r="E75" s="9"/>
      <c r="F75" s="9"/>
      <c r="G75" s="9"/>
      <c r="H75" s="62"/>
      <c r="I75" s="9"/>
      <c r="J75" s="62"/>
      <c r="K75" s="9"/>
      <c r="L75" s="9"/>
    </row>
    <row r="76" spans="1:13" x14ac:dyDescent="0.25">
      <c r="A76" s="24"/>
      <c r="B76" s="24"/>
      <c r="C76" s="9"/>
      <c r="D76" s="9"/>
      <c r="E76" s="9"/>
      <c r="F76" s="9"/>
      <c r="G76" s="9"/>
      <c r="H76" s="62"/>
      <c r="I76" s="9"/>
      <c r="J76" s="62"/>
      <c r="K76" s="9"/>
      <c r="L76" s="9"/>
    </row>
    <row r="77" spans="1:13" x14ac:dyDescent="0.25">
      <c r="A77" s="24"/>
      <c r="B77" s="24"/>
      <c r="C77" s="9"/>
      <c r="D77" s="9"/>
      <c r="E77" s="9"/>
      <c r="F77" s="9"/>
      <c r="G77" s="9"/>
      <c r="H77" s="62"/>
      <c r="I77" s="9"/>
      <c r="J77" s="62"/>
      <c r="K77" s="9"/>
      <c r="L77" s="9"/>
    </row>
    <row r="78" spans="1:13" x14ac:dyDescent="0.25">
      <c r="A78" s="24"/>
      <c r="B78" s="24"/>
      <c r="C78" s="9"/>
      <c r="D78" s="9"/>
      <c r="E78" s="9"/>
      <c r="F78" s="9"/>
      <c r="G78" s="9"/>
      <c r="H78" s="62"/>
      <c r="I78" s="9"/>
      <c r="J78" s="62"/>
      <c r="K78" s="9"/>
      <c r="L78" s="9"/>
    </row>
  </sheetData>
  <mergeCells count="17">
    <mergeCell ref="H10:H11"/>
    <mergeCell ref="I10:I11"/>
    <mergeCell ref="K10:L10"/>
    <mergeCell ref="B13:E13"/>
    <mergeCell ref="A69:F69"/>
    <mergeCell ref="A10:A11"/>
    <mergeCell ref="B10:B11"/>
    <mergeCell ref="C10:D10"/>
    <mergeCell ref="E10:E11"/>
    <mergeCell ref="F10:F11"/>
    <mergeCell ref="G10:G11"/>
    <mergeCell ref="A7:L8"/>
    <mergeCell ref="J1:L1"/>
    <mergeCell ref="E2:L2"/>
    <mergeCell ref="E3:L3"/>
    <mergeCell ref="E4:L4"/>
    <mergeCell ref="E5:L5"/>
  </mergeCells>
  <pageMargins left="0.70866141732283472" right="0.70866141732283472" top="0.94488188976377963" bottom="0.15748031496062992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испние за2023БюджетРеш71от28.12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Абдрахманова Джамиля Рифовна</cp:lastModifiedBy>
  <cp:lastPrinted>2024-01-11T10:31:44Z</cp:lastPrinted>
  <dcterms:created xsi:type="dcterms:W3CDTF">2017-11-28T10:02:24Z</dcterms:created>
  <dcterms:modified xsi:type="dcterms:W3CDTF">2024-03-25T03:58:08Z</dcterms:modified>
</cp:coreProperties>
</file>