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 2024год\"/>
    </mc:Choice>
  </mc:AlternateContent>
  <bookViews>
    <workbookView xWindow="0" yWindow="0" windowWidth="20400" windowHeight="762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Лист1!$A$1:$L$32</definedName>
  </definedNames>
  <calcPr calcId="162913"/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H14" i="1" l="1"/>
  <c r="H21" i="1" l="1"/>
  <c r="I21" i="1"/>
  <c r="I19" i="1" s="1"/>
  <c r="J21" i="1"/>
  <c r="J19" i="1" s="1"/>
  <c r="K21" i="1"/>
  <c r="K19" i="1" s="1"/>
  <c r="L21" i="1"/>
  <c r="L19" i="1" s="1"/>
  <c r="H19" i="1" l="1"/>
  <c r="I14" i="1"/>
  <c r="J14" i="1"/>
  <c r="J13" i="1" s="1"/>
  <c r="J30" i="1" s="1"/>
  <c r="K14" i="1"/>
  <c r="K13" i="1" s="1"/>
  <c r="L14" i="1"/>
  <c r="L13" i="1" s="1"/>
  <c r="H13" i="1" l="1"/>
  <c r="H30" i="1" s="1"/>
  <c r="I13" i="1"/>
  <c r="I30" i="1" s="1"/>
  <c r="G14" i="1"/>
  <c r="L31" i="2" l="1"/>
  <c r="K31" i="2"/>
  <c r="J31" i="2"/>
  <c r="J27" i="2" s="1"/>
  <c r="I31" i="2"/>
  <c r="I27" i="2" s="1"/>
  <c r="H31" i="2"/>
  <c r="G31" i="2"/>
  <c r="L27" i="2"/>
  <c r="K27" i="2"/>
  <c r="H27" i="2"/>
  <c r="G27" i="2"/>
  <c r="L26" i="2"/>
  <c r="K26" i="2"/>
  <c r="J26" i="2"/>
  <c r="I26" i="2"/>
  <c r="H26" i="2"/>
  <c r="G26" i="2"/>
  <c r="L24" i="2"/>
  <c r="K24" i="2"/>
  <c r="J24" i="2"/>
  <c r="I24" i="2"/>
  <c r="H24" i="2"/>
  <c r="G24" i="2"/>
  <c r="L21" i="2"/>
  <c r="L18" i="2" s="1"/>
  <c r="K21" i="2"/>
  <c r="K18" i="2" s="1"/>
  <c r="J21" i="2"/>
  <c r="J18" i="2" s="1"/>
  <c r="I21" i="2"/>
  <c r="H21" i="2"/>
  <c r="G21" i="2"/>
  <c r="G18" i="2" s="1"/>
  <c r="H19" i="2"/>
  <c r="L14" i="2"/>
  <c r="L13" i="2" s="1"/>
  <c r="K14" i="2"/>
  <c r="J14" i="2"/>
  <c r="J13" i="2" s="1"/>
  <c r="I14" i="2"/>
  <c r="H14" i="2"/>
  <c r="H13" i="2" s="1"/>
  <c r="H18" i="2" l="1"/>
  <c r="G13" i="2"/>
  <c r="K13" i="2"/>
  <c r="I13" i="2"/>
  <c r="I18" i="2"/>
  <c r="G21" i="1" l="1"/>
  <c r="G19" i="1" l="1"/>
  <c r="G13" i="1" s="1"/>
  <c r="G30" i="1" s="1"/>
  <c r="K30" i="1"/>
  <c r="L30" i="1"/>
</calcChain>
</file>

<file path=xl/sharedStrings.xml><?xml version="1.0" encoding="utf-8"?>
<sst xmlns="http://schemas.openxmlformats.org/spreadsheetml/2006/main" count="247" uniqueCount="170">
  <si>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</si>
  <si>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</si>
  <si>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</si>
  <si>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</si>
  <si>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</si>
  <si>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</si>
  <si>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</si>
  <si>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</si>
  <si>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 2020 год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</si>
  <si>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</si>
  <si>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</si>
  <si>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</si>
  <si>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</si>
  <si>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</si>
  <si>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</si>
  <si>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</si>
  <si>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</si>
  <si>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</si>
  <si>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</si>
  <si>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</si>
  <si>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</si>
  <si>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</si>
  <si>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</si>
  <si>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</si>
  <si>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</si>
  <si>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</si>
  <si>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</si>
  <si>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</si>
  <si>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</si>
  <si>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</si>
  <si>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</si>
  <si>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</si>
  <si>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</si>
  <si>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</si>
  <si>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</si>
  <si>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</si>
  <si>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плановый период 2020 и 2021 годов"</t>
  </si>
  <si>
    <t>Прогноз бюджета на 2018 г.</t>
  </si>
  <si>
    <t>Кассовые поступления в текущем финансовом году (по состоянию на 01.11.2018)</t>
  </si>
  <si>
    <t>Оценка исполнения 2018 год</t>
  </si>
  <si>
    <t>на  2019 год</t>
  </si>
  <si>
    <t>на 2021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</si>
  <si>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</si>
  <si>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</si>
  <si>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</si>
  <si>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</si>
  <si>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</si>
  <si>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</si>
  <si>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</si>
  <si>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от __________ 2018 года №</t>
  </si>
  <si>
    <t>14</t>
  </si>
  <si>
    <t>15</t>
  </si>
  <si>
    <t>16</t>
  </si>
  <si>
    <t>17</t>
  </si>
  <si>
    <t>18</t>
  </si>
  <si>
    <t>19</t>
  </si>
  <si>
    <t>20</t>
  </si>
  <si>
    <t>к решению Совета депутатов Саринского сельского поселения</t>
  </si>
  <si>
    <t>"О бюджете Саринского сельского поселения на 2019 год и на</t>
  </si>
  <si>
    <t>Реестр источников доходов бюджета Саринского сельского поселения на 2019 год и на плановый период 2020 и 2021 годов</t>
  </si>
  <si>
    <t>Администрация Саринского сельского поселения</t>
  </si>
  <si>
    <t>Доходы от использования имущества, находящегося в оперативном упраавлении органов управления сельских поселений и созданных ими учреждений</t>
  </si>
  <si>
    <t>000 1 11 00000 00 0000 000</t>
  </si>
  <si>
    <t xml:space="preserve">Безвозмездные поступления </t>
  </si>
  <si>
    <t>11</t>
  </si>
  <si>
    <t>21</t>
  </si>
  <si>
    <t>22</t>
  </si>
  <si>
    <t>23</t>
  </si>
  <si>
    <t>182 1 01 02030 01 0000 110</t>
  </si>
  <si>
    <t>182 1 06 00000 00 0000 000</t>
  </si>
  <si>
    <t>182 1 06 01030 10 0000 110</t>
  </si>
  <si>
    <t>182 1 06 06000 00 0000 110</t>
  </si>
  <si>
    <t>182 1 06 06033 10 0000 110</t>
  </si>
  <si>
    <t>182 1 06 06043 10 0000 110</t>
  </si>
  <si>
    <t>778 1 11 05035 10 0000 120</t>
  </si>
  <si>
    <t>778 2 00 00000 00 0000 000</t>
  </si>
  <si>
    <t>000 1 01 00000 00 0000 000</t>
  </si>
  <si>
    <t>778 2 02 35118 10 0000 150</t>
  </si>
  <si>
    <t>778 2 02 40014 10 0000 150</t>
  </si>
  <si>
    <t>778 2 07 05030 10 0000 150</t>
  </si>
  <si>
    <t>Доходы бюджета - Всего</t>
  </si>
  <si>
    <t xml:space="preserve"> 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</si>
  <si>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</si>
  <si>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</si>
  <si>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</si>
  <si>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НАЛОГИ НА ИМУЩЕСТВО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</si>
  <si>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</si>
  <si>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сельских  поселений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</si>
  <si>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</si>
  <si>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</si>
  <si>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</si>
  <si>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</si>
  <si>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</si>
  <si>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</si>
  <si>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</si>
  <si>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</si>
  <si>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</si>
  <si>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</si>
  <si>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</si>
  <si>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</si>
  <si>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</si>
  <si>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</si>
  <si>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</si>
  <si>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</si>
  <si>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</si>
  <si>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Прочие субсидии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</si>
  <si>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</si>
  <si>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</si>
  <si>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</si>
  <si>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</si>
  <si>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</si>
  <si>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</si>
  <si>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000 8 50 00000 00 0000 000</t>
  </si>
  <si>
    <t>000 1 00 00000 00 0000 000</t>
  </si>
  <si>
    <t>000 1 01 02000 01 0000 110</t>
  </si>
  <si>
    <t>000 1 01 02010 01 0000 110</t>
  </si>
  <si>
    <t>000 1 01 02030 01 0000 110</t>
  </si>
  <si>
    <t>000 1 06 00000 00 0000 000</t>
  </si>
  <si>
    <t>000 1 06 01000 00 0000 110</t>
  </si>
  <si>
    <t>000 1 06 01030 10 0000 110</t>
  </si>
  <si>
    <t>000 1 06 06000 00 0000 110</t>
  </si>
  <si>
    <t>000 1 06 06030 00 0000 110</t>
  </si>
  <si>
    <t>000 1 06 06033 10 0000 110</t>
  </si>
  <si>
    <t>000 1 06 06040 00 0000 110</t>
  </si>
  <si>
    <t>000 1 06 06043 10 0000 110</t>
  </si>
  <si>
    <t>000 1 08 00000 00 0000 000</t>
  </si>
  <si>
    <t>000 1 08 04000 01 0000 110</t>
  </si>
  <si>
    <t>000 1 08 04020 01 0000 110</t>
  </si>
  <si>
    <t>000 1 11 05000 00 0000 120</t>
  </si>
  <si>
    <t>000 1 11 05030 00 0000 120</t>
  </si>
  <si>
    <t>000 1 11 05035 10 0000 120</t>
  </si>
  <si>
    <t>000 1 13 00000 00 0000 000</t>
  </si>
  <si>
    <t>000 1 13 01000 00 0000 130</t>
  </si>
  <si>
    <t>000 1 13 01990 00 0000 130</t>
  </si>
  <si>
    <t>000 1 13 01995 10 0000 130</t>
  </si>
  <si>
    <t>000 2 00 00000 00 0000 000</t>
  </si>
  <si>
    <t>000 2 02 00000 00 0000 000</t>
  </si>
  <si>
    <t>000 2 02 10000 00 0000 151</t>
  </si>
  <si>
    <t>000 2 02 15001 00 0000 151</t>
  </si>
  <si>
    <t>000 2 02 15001 10 0000 151</t>
  </si>
  <si>
    <t>000 2 02 15002 00 0000 151</t>
  </si>
  <si>
    <t>000 2 02 15002 10 0000 151</t>
  </si>
  <si>
    <t>000 2 02 20000 00 0000 151</t>
  </si>
  <si>
    <t>000 2 02 29999 00 0000 151</t>
  </si>
  <si>
    <t>000 2 02 29999 10 0000 151</t>
  </si>
  <si>
    <t>000 2 02 30000 00 0000 151</t>
  </si>
  <si>
    <t>000 2 02 30024 00 0000 151</t>
  </si>
  <si>
    <t>000 2 02 30024 10 0000 151</t>
  </si>
  <si>
    <t>000 2 02 35118 00 0000 151</t>
  </si>
  <si>
    <t>000 2 02 35118 10 0000 151</t>
  </si>
  <si>
    <t>000 2 02 40000 00 0000 151</t>
  </si>
  <si>
    <t>000 2 02 40014 00 0000 151</t>
  </si>
  <si>
    <t>000 2 02 40014 10 0000 151</t>
  </si>
  <si>
    <t>Налоги на прибыль, доходы</t>
  </si>
  <si>
    <t>Доходы бюджета, всего:</t>
  </si>
  <si>
    <t>НАЛОГОВЫЕ  И  НЕНАЛОГОВЫЕ  ДОХОДЫ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</si>
  <si>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</si>
  <si>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</si>
  <si>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Дотации бюджетам сельских поселений на выравнивание бюджетной обеспеченности из бюджетов муниципальных районов</t>
  </si>
  <si>
    <t>778 2 02 16001 10 0000 150</t>
  </si>
  <si>
    <t xml:space="preserve"> Глава Саринского сельского поселения_________________________И.Х. Шагеева</t>
  </si>
  <si>
    <t>на 2025 год</t>
  </si>
  <si>
    <t>Реестр источников доходов бюджета Саринского сельского поселения на 2024 год и на плановый период 2025 и 2026 годов</t>
  </si>
  <si>
    <t>Прогноз бюджета                                  на 2023 г.</t>
  </si>
  <si>
    <t>Кассовые поступления в текущем финансовом году (по состоянию на 01.11.2023)</t>
  </si>
  <si>
    <t>Оценка исполнения 2023 год</t>
  </si>
  <si>
    <t>на  2024 год</t>
  </si>
  <si>
    <t>на 2026 год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</si>
  <si>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</si>
  <si>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182 1 01 02130 01 0000 110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</si>
</sst>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0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6.5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0" borderId="6" xfId="1" applyNumberFormat="1" applyFont="1" applyFill="1" applyBorder="1" applyAlignment="1">
      <alignment horizontal="left" vertical="center" wrapText="1" readingOrder="1"/>
    </xf>
    <xf numFmtId="0" fontId="13" fillId="0" borderId="7" xfId="1" applyNumberFormat="1" applyFont="1" applyFill="1" applyBorder="1" applyAlignment="1">
      <alignment horizontal="left" vertical="center" wrapText="1" readingOrder="1"/>
    </xf>
    <xf numFmtId="0" fontId="0" fillId="0" borderId="1" xfId="0" applyBorder="1"/>
    <xf numFmtId="0" fontId="14" fillId="0" borderId="0" xfId="0" applyFont="1" applyAlignment="1">
      <alignment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7" fillId="0" borderId="3" xfId="0" applyFont="1" applyBorder="1" applyAlignment="1">
      <alignment vertical="center" wrapText="1"/>
    </xf>
    <xf numFmtId="0" fontId="18" fillId="0" borderId="8" xfId="1" applyNumberFormat="1" applyFont="1" applyFill="1" applyBorder="1" applyAlignment="1">
      <alignment horizontal="left" wrapText="1" readingOrder="1"/>
    </xf>
    <xf numFmtId="0" fontId="18" fillId="0" borderId="6" xfId="1" applyNumberFormat="1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0" borderId="0" xfId="0" applyFont="1"/>
    <xf numFmtId="0" fontId="21" fillId="0" borderId="1" xfId="0" applyFont="1" applyBorder="1" applyAlignment="1">
      <alignment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2" fillId="0" borderId="0" xfId="0" applyFont="1" applyBorder="1" applyAlignment="1">
      <alignment vertical="top"/>
    </xf>
    <xf numFmtId="165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view="pageBreakPreview" zoomScale="112" zoomScaleNormal="112" zoomScaleSheetLayoutView="112" workbookViewId="0">
      <selection activeCell="L29" sqref="L29"/>
    </sheetView>
  </sheetViews>
  <sheetFormatPr defaultRowHeight="15" x14ac:dyDescent="0.25"/>
  <cols>
    <col min="1" max="1" width="6.28515625" customWidth="1"/>
    <col min="2" max="2" width="19.85546875" customWidth="1"/>
    <col min="3" max="3" width="22.28515625" style="1" customWidth="1"/>
    <col min="4" max="4" width="36.140625" style="1" customWidth="1"/>
    <col min="5" max="5" width="17.7109375" style="1" customWidth="1"/>
    <col min="6" max="6" width="4.140625" style="1" customWidth="1"/>
    <col min="7" max="7" width="10.5703125" style="1" customWidth="1"/>
    <col min="8" max="8" width="9.5703125" style="1" customWidth="1"/>
    <col min="9" max="9" width="9.140625" style="1" customWidth="1"/>
    <col min="10" max="10" width="8.28515625" style="1" customWidth="1"/>
    <col min="11" max="11" width="8.42578125" style="1" customWidth="1"/>
    <col min="12" max="12" width="9.140625" style="1" customWidth="1"/>
  </cols>
  <sheetData>
    <row r="1" spans="1:12" x14ac:dyDescent="0.25">
      <c r="J1" s="78"/>
      <c r="K1" s="78"/>
      <c r="L1" s="78"/>
    </row>
    <row r="2" spans="1:12" x14ac:dyDescent="0.25">
      <c r="E2" s="79"/>
      <c r="F2" s="79"/>
      <c r="G2" s="79"/>
      <c r="H2" s="79"/>
      <c r="I2" s="79"/>
      <c r="J2" s="79"/>
      <c r="K2" s="79"/>
      <c r="L2" s="79"/>
    </row>
    <row r="3" spans="1:12" x14ac:dyDescent="0.25">
      <c r="E3" s="80"/>
      <c r="F3" s="80"/>
      <c r="G3" s="80"/>
      <c r="H3" s="80"/>
      <c r="I3" s="80"/>
      <c r="J3" s="80"/>
      <c r="K3" s="80"/>
      <c r="L3" s="80"/>
    </row>
    <row r="4" spans="1:12" x14ac:dyDescent="0.25">
      <c r="C4" s="51"/>
      <c r="E4" s="79"/>
      <c r="F4" s="79"/>
      <c r="G4" s="79"/>
      <c r="H4" s="79"/>
      <c r="I4" s="79"/>
      <c r="J4" s="79"/>
      <c r="K4" s="79"/>
      <c r="L4" s="79"/>
    </row>
    <row r="5" spans="1:12" x14ac:dyDescent="0.25">
      <c r="E5" s="79"/>
      <c r="F5" s="79"/>
      <c r="G5" s="79"/>
      <c r="H5" s="79"/>
      <c r="I5" s="79"/>
      <c r="J5" s="79"/>
      <c r="K5" s="79"/>
      <c r="L5" s="79"/>
    </row>
    <row r="7" spans="1:12" x14ac:dyDescent="0.25">
      <c r="A7" s="72" t="s">
        <v>162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ht="1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5">
      <c r="L9" s="1" t="s">
        <v>29</v>
      </c>
    </row>
    <row r="10" spans="1:12" s="2" customFormat="1" ht="31.5" customHeight="1" x14ac:dyDescent="0.25">
      <c r="A10" s="73" t="s">
        <v>0</v>
      </c>
      <c r="B10" s="73" t="s">
        <v>1</v>
      </c>
      <c r="C10" s="73" t="s">
        <v>2</v>
      </c>
      <c r="D10" s="74"/>
      <c r="E10" s="75" t="s">
        <v>3</v>
      </c>
      <c r="F10" s="75" t="s">
        <v>4</v>
      </c>
      <c r="G10" s="75" t="s">
        <v>163</v>
      </c>
      <c r="H10" s="75" t="s">
        <v>164</v>
      </c>
      <c r="I10" s="75" t="s">
        <v>165</v>
      </c>
      <c r="J10" s="73" t="s">
        <v>5</v>
      </c>
      <c r="K10" s="74"/>
      <c r="L10" s="74"/>
    </row>
    <row r="11" spans="1:12" s="2" customFormat="1" ht="46.5" customHeight="1" x14ac:dyDescent="0.25">
      <c r="A11" s="74"/>
      <c r="B11" s="74"/>
      <c r="C11" s="3" t="s">
        <v>6</v>
      </c>
      <c r="D11" s="3" t="s">
        <v>7</v>
      </c>
      <c r="E11" s="77"/>
      <c r="F11" s="77"/>
      <c r="G11" s="76"/>
      <c r="H11" s="77"/>
      <c r="I11" s="76"/>
      <c r="J11" s="13" t="s">
        <v>166</v>
      </c>
      <c r="K11" s="13" t="s">
        <v>161</v>
      </c>
      <c r="L11" s="13" t="s">
        <v>167</v>
      </c>
    </row>
    <row r="12" spans="1:12" s="2" customFormat="1" ht="13.5" customHeight="1" x14ac:dyDescent="0.25">
      <c r="A12" s="4">
        <v>1</v>
      </c>
      <c r="B12" s="4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s="2" customFormat="1" ht="18.75" customHeight="1" x14ac:dyDescent="0.25">
      <c r="A13" s="4"/>
      <c r="B13" s="39"/>
      <c r="C13" s="56" t="s">
        <v>113</v>
      </c>
      <c r="D13" s="58" t="s">
        <v>155</v>
      </c>
      <c r="E13" s="47"/>
      <c r="F13" s="5"/>
      <c r="G13" s="29">
        <f t="shared" ref="G13:L13" si="0">G14+G19+G24</f>
        <v>1657</v>
      </c>
      <c r="H13" s="29">
        <f t="shared" si="0"/>
        <v>894.23099999999999</v>
      </c>
      <c r="I13" s="29">
        <f t="shared" si="0"/>
        <v>1657</v>
      </c>
      <c r="J13" s="29">
        <f t="shared" si="0"/>
        <v>1685</v>
      </c>
      <c r="K13" s="29">
        <f t="shared" si="0"/>
        <v>1695</v>
      </c>
      <c r="L13" s="29">
        <f t="shared" si="0"/>
        <v>1705</v>
      </c>
    </row>
    <row r="14" spans="1:12" s="18" customFormat="1" ht="17.25" customHeight="1" x14ac:dyDescent="0.25">
      <c r="A14" s="38">
        <v>1</v>
      </c>
      <c r="B14" s="21"/>
      <c r="C14" s="56" t="s">
        <v>76</v>
      </c>
      <c r="D14" s="61" t="s">
        <v>153</v>
      </c>
      <c r="E14" s="20"/>
      <c r="F14" s="24">
        <v>10</v>
      </c>
      <c r="G14" s="29">
        <f>G15+G17</f>
        <v>82</v>
      </c>
      <c r="H14" s="29">
        <f>H15+H17+H16</f>
        <v>157.613</v>
      </c>
      <c r="I14" s="29">
        <f t="shared" ref="I14:L14" si="1">I15+I17+I16</f>
        <v>82</v>
      </c>
      <c r="J14" s="29">
        <f t="shared" si="1"/>
        <v>100</v>
      </c>
      <c r="K14" s="29">
        <f t="shared" si="1"/>
        <v>110</v>
      </c>
      <c r="L14" s="29">
        <f t="shared" si="1"/>
        <v>120</v>
      </c>
    </row>
    <row r="15" spans="1:12" s="8" customFormat="1" ht="68.25" customHeight="1" x14ac:dyDescent="0.25">
      <c r="A15" s="32" t="s">
        <v>10</v>
      </c>
      <c r="B15" s="33" t="s">
        <v>31</v>
      </c>
      <c r="C15" s="25" t="s">
        <v>115</v>
      </c>
      <c r="D15" s="7" t="s">
        <v>83</v>
      </c>
      <c r="E15" s="6" t="s">
        <v>9</v>
      </c>
      <c r="F15" s="25" t="s">
        <v>27</v>
      </c>
      <c r="G15" s="37">
        <v>82</v>
      </c>
      <c r="H15" s="37">
        <v>89.34</v>
      </c>
      <c r="I15" s="37">
        <v>82</v>
      </c>
      <c r="J15" s="37">
        <v>100</v>
      </c>
      <c r="K15" s="37">
        <v>110</v>
      </c>
      <c r="L15" s="37">
        <v>120</v>
      </c>
    </row>
    <row r="16" spans="1:12" s="8" customFormat="1" ht="101.25" x14ac:dyDescent="0.2">
      <c r="A16" s="38">
        <v>3</v>
      </c>
      <c r="B16" s="33" t="s">
        <v>31</v>
      </c>
      <c r="C16" s="60" t="s">
        <v>157</v>
      </c>
      <c r="D16" s="59" t="s">
        <v>156</v>
      </c>
      <c r="E16" s="6" t="s">
        <v>9</v>
      </c>
      <c r="F16" s="25" t="s">
        <v>27</v>
      </c>
      <c r="G16" s="37">
        <v>0</v>
      </c>
      <c r="H16" s="37">
        <v>52.774999999999999</v>
      </c>
      <c r="I16" s="37">
        <v>0</v>
      </c>
      <c r="J16" s="37">
        <v>0</v>
      </c>
      <c r="K16" s="37">
        <v>0</v>
      </c>
      <c r="L16" s="37">
        <v>0</v>
      </c>
    </row>
    <row r="17" spans="1:12" s="8" customFormat="1" ht="44.25" customHeight="1" x14ac:dyDescent="0.25">
      <c r="A17" s="32" t="s">
        <v>12</v>
      </c>
      <c r="B17" s="33" t="s">
        <v>31</v>
      </c>
      <c r="C17" s="60" t="s">
        <v>68</v>
      </c>
      <c r="D17" s="7" t="s">
        <v>42</v>
      </c>
      <c r="E17" s="6" t="s">
        <v>9</v>
      </c>
      <c r="F17" s="25" t="s">
        <v>27</v>
      </c>
      <c r="G17" s="37">
        <v>0</v>
      </c>
      <c r="H17" s="37">
        <v>15.497999999999999</v>
      </c>
      <c r="I17" s="37">
        <v>0</v>
      </c>
      <c r="J17" s="37">
        <v>0</v>
      </c>
      <c r="K17" s="37">
        <v>0</v>
      </c>
      <c r="L17" s="37">
        <v>0</v>
      </c>
    </row>
    <row r="18" spans="1:12" s="69" customFormat="1" ht="45" hidden="1" x14ac:dyDescent="0.25">
      <c r="A18" s="38">
        <v>5</v>
      </c>
      <c r="B18" s="6" t="s">
        <v>31</v>
      </c>
      <c r="C18" s="71" t="s">
        <v>169</v>
      </c>
      <c r="D18" s="7" t="s">
        <v>168</v>
      </c>
      <c r="E18" s="6" t="s">
        <v>9</v>
      </c>
      <c r="F18" s="71" t="s">
        <v>27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</row>
    <row r="19" spans="1:12" s="8" customFormat="1" ht="45" customHeight="1" x14ac:dyDescent="0.25">
      <c r="A19" s="32" t="s">
        <v>13</v>
      </c>
      <c r="B19" s="35" t="s">
        <v>32</v>
      </c>
      <c r="C19" s="26" t="s">
        <v>69</v>
      </c>
      <c r="D19" s="52" t="s">
        <v>44</v>
      </c>
      <c r="E19" s="6" t="s">
        <v>9</v>
      </c>
      <c r="F19" s="25"/>
      <c r="G19" s="29">
        <f>G20+G21</f>
        <v>1530</v>
      </c>
      <c r="H19" s="29">
        <f>H20+H21</f>
        <v>685.76300000000003</v>
      </c>
      <c r="I19" s="29">
        <f t="shared" ref="I19:L19" si="2">I20+I21</f>
        <v>1530</v>
      </c>
      <c r="J19" s="29">
        <f t="shared" si="2"/>
        <v>1540</v>
      </c>
      <c r="K19" s="29">
        <f t="shared" si="2"/>
        <v>1540</v>
      </c>
      <c r="L19" s="29">
        <f t="shared" si="2"/>
        <v>1540</v>
      </c>
    </row>
    <row r="20" spans="1:12" s="9" customFormat="1" ht="45" customHeight="1" x14ac:dyDescent="0.25">
      <c r="A20" s="38">
        <v>6</v>
      </c>
      <c r="B20" s="33" t="s">
        <v>43</v>
      </c>
      <c r="C20" s="25" t="s">
        <v>70</v>
      </c>
      <c r="D20" s="11" t="s">
        <v>16</v>
      </c>
      <c r="E20" s="6" t="s">
        <v>9</v>
      </c>
      <c r="F20" s="27">
        <v>10</v>
      </c>
      <c r="G20" s="37">
        <v>130</v>
      </c>
      <c r="H20" s="37">
        <v>77.825000000000003</v>
      </c>
      <c r="I20" s="37">
        <v>130</v>
      </c>
      <c r="J20" s="37">
        <v>140</v>
      </c>
      <c r="K20" s="37">
        <v>140</v>
      </c>
      <c r="L20" s="37">
        <v>140</v>
      </c>
    </row>
    <row r="21" spans="1:12" s="23" customFormat="1" ht="45.75" customHeight="1" x14ac:dyDescent="0.25">
      <c r="A21" s="32" t="s">
        <v>15</v>
      </c>
      <c r="B21" s="35" t="s">
        <v>17</v>
      </c>
      <c r="C21" s="26" t="s">
        <v>71</v>
      </c>
      <c r="D21" s="62" t="s">
        <v>17</v>
      </c>
      <c r="E21" s="6" t="s">
        <v>9</v>
      </c>
      <c r="F21" s="28">
        <v>10</v>
      </c>
      <c r="G21" s="29">
        <f>G22+G23</f>
        <v>1400</v>
      </c>
      <c r="H21" s="29">
        <f t="shared" ref="H21:L21" si="3">H22+H23</f>
        <v>607.93799999999999</v>
      </c>
      <c r="I21" s="29">
        <f t="shared" si="3"/>
        <v>1400</v>
      </c>
      <c r="J21" s="29">
        <f t="shared" si="3"/>
        <v>1400</v>
      </c>
      <c r="K21" s="29">
        <f t="shared" si="3"/>
        <v>1400</v>
      </c>
      <c r="L21" s="29">
        <f t="shared" si="3"/>
        <v>1400</v>
      </c>
    </row>
    <row r="22" spans="1:12" s="9" customFormat="1" ht="48.75" customHeight="1" x14ac:dyDescent="0.25">
      <c r="A22" s="38">
        <v>8</v>
      </c>
      <c r="B22" s="33" t="s">
        <v>45</v>
      </c>
      <c r="C22" s="25" t="s">
        <v>72</v>
      </c>
      <c r="D22" s="53" t="s">
        <v>46</v>
      </c>
      <c r="E22" s="6" t="s">
        <v>9</v>
      </c>
      <c r="F22" s="27">
        <v>10</v>
      </c>
      <c r="G22" s="37">
        <v>900</v>
      </c>
      <c r="H22" s="37">
        <v>367.25599999999997</v>
      </c>
      <c r="I22" s="37">
        <v>900</v>
      </c>
      <c r="J22" s="37">
        <v>800</v>
      </c>
      <c r="K22" s="37">
        <v>800</v>
      </c>
      <c r="L22" s="37">
        <v>800</v>
      </c>
    </row>
    <row r="23" spans="1:12" s="9" customFormat="1" ht="44.25" customHeight="1" x14ac:dyDescent="0.25">
      <c r="A23" s="32" t="s">
        <v>26</v>
      </c>
      <c r="B23" s="33" t="s">
        <v>47</v>
      </c>
      <c r="C23" s="25" t="s">
        <v>73</v>
      </c>
      <c r="D23" s="53" t="s">
        <v>48</v>
      </c>
      <c r="E23" s="6" t="s">
        <v>9</v>
      </c>
      <c r="F23" s="27">
        <v>10</v>
      </c>
      <c r="G23" s="37">
        <v>500</v>
      </c>
      <c r="H23" s="37">
        <v>240.68199999999999</v>
      </c>
      <c r="I23" s="37">
        <v>500</v>
      </c>
      <c r="J23" s="37">
        <v>600</v>
      </c>
      <c r="K23" s="37">
        <v>600</v>
      </c>
      <c r="L23" s="37">
        <v>600</v>
      </c>
    </row>
    <row r="24" spans="1:12" s="9" customFormat="1" ht="71.25" customHeight="1" x14ac:dyDescent="0.25">
      <c r="A24" s="38">
        <v>10</v>
      </c>
      <c r="B24" s="33" t="s">
        <v>61</v>
      </c>
      <c r="C24" s="25" t="s">
        <v>74</v>
      </c>
      <c r="D24" s="53" t="s">
        <v>18</v>
      </c>
      <c r="E24" s="12" t="s">
        <v>60</v>
      </c>
      <c r="F24" s="27">
        <v>10</v>
      </c>
      <c r="G24" s="37">
        <v>45</v>
      </c>
      <c r="H24" s="37">
        <v>50.854999999999997</v>
      </c>
      <c r="I24" s="37">
        <v>45</v>
      </c>
      <c r="J24" s="37">
        <v>45</v>
      </c>
      <c r="K24" s="37">
        <v>45</v>
      </c>
      <c r="L24" s="37">
        <v>45</v>
      </c>
    </row>
    <row r="25" spans="1:12" s="23" customFormat="1" ht="34.5" customHeight="1" x14ac:dyDescent="0.25">
      <c r="A25" s="32" t="s">
        <v>64</v>
      </c>
      <c r="B25" s="35" t="s">
        <v>33</v>
      </c>
      <c r="C25" s="26" t="s">
        <v>75</v>
      </c>
      <c r="D25" s="61" t="s">
        <v>63</v>
      </c>
      <c r="E25" s="22" t="s">
        <v>60</v>
      </c>
      <c r="F25" s="28">
        <v>10</v>
      </c>
      <c r="G25" s="29">
        <f t="shared" ref="G25:L25" si="4">G26+G28++G27+G29</f>
        <v>5919.5</v>
      </c>
      <c r="H25" s="29">
        <f t="shared" si="4"/>
        <v>5336.1009999999997</v>
      </c>
      <c r="I25" s="29">
        <f t="shared" si="4"/>
        <v>6367.4579999999996</v>
      </c>
      <c r="J25" s="29">
        <f t="shared" si="4"/>
        <v>6892.329999999999</v>
      </c>
      <c r="K25" s="29">
        <f t="shared" si="4"/>
        <v>3967.33</v>
      </c>
      <c r="L25" s="29">
        <f t="shared" si="4"/>
        <v>4012.23</v>
      </c>
    </row>
    <row r="26" spans="1:12" s="23" customFormat="1" ht="33.75" x14ac:dyDescent="0.25">
      <c r="A26" s="38">
        <v>12</v>
      </c>
      <c r="B26" s="33" t="s">
        <v>33</v>
      </c>
      <c r="C26" s="25" t="s">
        <v>159</v>
      </c>
      <c r="D26" s="53" t="s">
        <v>158</v>
      </c>
      <c r="E26" s="12" t="s">
        <v>60</v>
      </c>
      <c r="F26" s="27">
        <v>10</v>
      </c>
      <c r="G26" s="37">
        <v>1851.1</v>
      </c>
      <c r="H26" s="37">
        <v>1767.9</v>
      </c>
      <c r="I26" s="37">
        <v>1851.1</v>
      </c>
      <c r="J26" s="37">
        <v>2091.1999999999998</v>
      </c>
      <c r="K26" s="37">
        <v>1282.5999999999999</v>
      </c>
      <c r="L26" s="37">
        <v>1286</v>
      </c>
    </row>
    <row r="27" spans="1:12" s="9" customFormat="1" ht="33.75" customHeight="1" x14ac:dyDescent="0.25">
      <c r="A27" s="32" t="s">
        <v>34</v>
      </c>
      <c r="B27" s="33" t="s">
        <v>33</v>
      </c>
      <c r="C27" s="25" t="s">
        <v>77</v>
      </c>
      <c r="D27" s="53" t="s">
        <v>23</v>
      </c>
      <c r="E27" s="12" t="s">
        <v>60</v>
      </c>
      <c r="F27" s="63">
        <v>10</v>
      </c>
      <c r="G27" s="37">
        <v>338.5</v>
      </c>
      <c r="H27" s="37">
        <v>272.76600000000002</v>
      </c>
      <c r="I27" s="37">
        <v>338.5</v>
      </c>
      <c r="J27" s="37">
        <v>406.4</v>
      </c>
      <c r="K27" s="37">
        <v>447.2</v>
      </c>
      <c r="L27" s="37">
        <v>488.7</v>
      </c>
    </row>
    <row r="28" spans="1:12" ht="67.5" x14ac:dyDescent="0.25">
      <c r="A28" s="38">
        <v>14</v>
      </c>
      <c r="B28" s="33" t="s">
        <v>33</v>
      </c>
      <c r="C28" s="25" t="s">
        <v>78</v>
      </c>
      <c r="D28" s="53" t="s">
        <v>35</v>
      </c>
      <c r="E28" s="12" t="s">
        <v>60</v>
      </c>
      <c r="F28" s="64">
        <v>10</v>
      </c>
      <c r="G28" s="31">
        <v>3729.9</v>
      </c>
      <c r="H28" s="31">
        <v>3146.6770000000001</v>
      </c>
      <c r="I28" s="31">
        <v>4029.1</v>
      </c>
      <c r="J28" s="31">
        <v>4394.7299999999996</v>
      </c>
      <c r="K28" s="31">
        <v>2237.5300000000002</v>
      </c>
      <c r="L28" s="31">
        <v>2237.5300000000002</v>
      </c>
    </row>
    <row r="29" spans="1:12" ht="36.75" customHeight="1" x14ac:dyDescent="0.25">
      <c r="A29" s="32" t="s">
        <v>51</v>
      </c>
      <c r="B29" s="33" t="s">
        <v>33</v>
      </c>
      <c r="C29" s="25" t="s">
        <v>79</v>
      </c>
      <c r="D29" s="53" t="s">
        <v>24</v>
      </c>
      <c r="E29" s="12" t="s">
        <v>60</v>
      </c>
      <c r="F29" s="63">
        <v>10</v>
      </c>
      <c r="G29" s="29">
        <v>0</v>
      </c>
      <c r="H29" s="29">
        <v>148.75800000000001</v>
      </c>
      <c r="I29" s="29">
        <v>148.75800000000001</v>
      </c>
      <c r="J29" s="29">
        <v>0</v>
      </c>
      <c r="K29" s="29">
        <v>0</v>
      </c>
      <c r="L29" s="29">
        <v>0</v>
      </c>
    </row>
    <row r="30" spans="1:12" ht="57.75" customHeight="1" x14ac:dyDescent="0.25">
      <c r="A30" s="38">
        <v>16</v>
      </c>
      <c r="B30" s="39"/>
      <c r="C30" s="57"/>
      <c r="D30" s="54"/>
      <c r="E30" s="68" t="s">
        <v>154</v>
      </c>
      <c r="F30" s="66"/>
      <c r="G30" s="67">
        <f t="shared" ref="G30:L30" si="5">G13+G25</f>
        <v>7576.5</v>
      </c>
      <c r="H30" s="67">
        <f t="shared" si="5"/>
        <v>6230.3319999999994</v>
      </c>
      <c r="I30" s="67">
        <f t="shared" si="5"/>
        <v>8024.4579999999996</v>
      </c>
      <c r="J30" s="67">
        <f t="shared" si="5"/>
        <v>8577.3299999999981</v>
      </c>
      <c r="K30" s="67">
        <f t="shared" si="5"/>
        <v>5662.33</v>
      </c>
      <c r="L30" s="67">
        <f t="shared" si="5"/>
        <v>5717.23</v>
      </c>
    </row>
    <row r="31" spans="1:12" s="10" customFormat="1" x14ac:dyDescent="0.25">
      <c r="A31"/>
      <c r="B3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s="10" customFormat="1" ht="27.75" customHeight="1" x14ac:dyDescent="0.25">
      <c r="A32" s="14"/>
      <c r="B32" s="65" t="s">
        <v>160</v>
      </c>
      <c r="C32" s="55"/>
      <c r="D32" s="55"/>
      <c r="E32" s="55"/>
      <c r="F32" s="55"/>
      <c r="G32" s="55"/>
      <c r="H32" s="16"/>
      <c r="I32" s="16"/>
      <c r="J32" s="16"/>
      <c r="K32" s="16"/>
      <c r="L32" s="16"/>
    </row>
    <row r="33" spans="1:12" ht="6" customHeight="1" x14ac:dyDescent="0.25"/>
    <row r="34" spans="1:12" s="15" customFormat="1" ht="15.75" x14ac:dyDescent="0.25">
      <c r="A34"/>
      <c r="B34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5">
    <mergeCell ref="J1:L1"/>
    <mergeCell ref="E2:L2"/>
    <mergeCell ref="E3:L3"/>
    <mergeCell ref="E4:L4"/>
    <mergeCell ref="E5:L5"/>
    <mergeCell ref="A7:L8"/>
    <mergeCell ref="C10:D10"/>
    <mergeCell ref="J10:L10"/>
    <mergeCell ref="I10:I11"/>
    <mergeCell ref="H10:H11"/>
    <mergeCell ref="G10:G11"/>
    <mergeCell ref="F10:F11"/>
    <mergeCell ref="E10:E11"/>
    <mergeCell ref="B10:B11"/>
    <mergeCell ref="A10:A11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C15" sqref="C15:E17"/>
    </sheetView>
  </sheetViews>
  <sheetFormatPr defaultRowHeight="15" x14ac:dyDescent="0.25"/>
  <cols>
    <col min="2" max="2" width="24.28515625" customWidth="1"/>
    <col min="3" max="3" width="20.7109375" customWidth="1"/>
    <col min="4" max="4" width="17.28515625" customWidth="1"/>
    <col min="5" max="5" width="16.85546875" customWidth="1"/>
  </cols>
  <sheetData>
    <row r="1" spans="1:12" x14ac:dyDescent="0.25">
      <c r="C1" s="1"/>
      <c r="D1" s="1"/>
      <c r="E1" s="1"/>
      <c r="F1" s="1"/>
      <c r="G1" s="1"/>
      <c r="H1" s="1"/>
      <c r="I1" s="1"/>
      <c r="J1" s="78" t="s">
        <v>30</v>
      </c>
      <c r="K1" s="78"/>
      <c r="L1" s="78"/>
    </row>
    <row r="2" spans="1:12" x14ac:dyDescent="0.25">
      <c r="C2" s="1"/>
      <c r="D2" s="1"/>
      <c r="E2" s="79" t="s">
        <v>57</v>
      </c>
      <c r="F2" s="79"/>
      <c r="G2" s="79"/>
      <c r="H2" s="79"/>
      <c r="I2" s="79"/>
      <c r="J2" s="79"/>
      <c r="K2" s="79"/>
      <c r="L2" s="79"/>
    </row>
    <row r="3" spans="1:12" x14ac:dyDescent="0.25">
      <c r="C3" s="1"/>
      <c r="D3" s="1"/>
      <c r="E3" s="80" t="s">
        <v>58</v>
      </c>
      <c r="F3" s="80"/>
      <c r="G3" s="80"/>
      <c r="H3" s="80"/>
      <c r="I3" s="80"/>
      <c r="J3" s="80"/>
      <c r="K3" s="80"/>
      <c r="L3" s="80"/>
    </row>
    <row r="4" spans="1:12" x14ac:dyDescent="0.25">
      <c r="C4" s="1"/>
      <c r="D4" s="1"/>
      <c r="E4" s="79" t="s">
        <v>36</v>
      </c>
      <c r="F4" s="79"/>
      <c r="G4" s="79"/>
      <c r="H4" s="79"/>
      <c r="I4" s="79"/>
      <c r="J4" s="79"/>
      <c r="K4" s="79"/>
      <c r="L4" s="79"/>
    </row>
    <row r="5" spans="1:12" x14ac:dyDescent="0.25">
      <c r="C5" s="1"/>
      <c r="D5" s="1"/>
      <c r="E5" s="79" t="s">
        <v>49</v>
      </c>
      <c r="F5" s="79"/>
      <c r="G5" s="79"/>
      <c r="H5" s="79"/>
      <c r="I5" s="79"/>
      <c r="J5" s="79"/>
      <c r="K5" s="79"/>
      <c r="L5" s="79"/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72" t="s">
        <v>59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1" t="s">
        <v>29</v>
      </c>
    </row>
    <row r="10" spans="1:12" x14ac:dyDescent="0.25">
      <c r="A10" s="73" t="s">
        <v>0</v>
      </c>
      <c r="B10" s="73" t="s">
        <v>1</v>
      </c>
      <c r="C10" s="73" t="s">
        <v>2</v>
      </c>
      <c r="D10" s="74"/>
      <c r="E10" s="75" t="s">
        <v>3</v>
      </c>
      <c r="F10" s="75" t="s">
        <v>4</v>
      </c>
      <c r="G10" s="75" t="s">
        <v>37</v>
      </c>
      <c r="H10" s="75" t="s">
        <v>38</v>
      </c>
      <c r="I10" s="75" t="s">
        <v>39</v>
      </c>
      <c r="J10" s="73" t="s">
        <v>5</v>
      </c>
      <c r="K10" s="74"/>
      <c r="L10" s="74"/>
    </row>
    <row r="11" spans="1:12" x14ac:dyDescent="0.25">
      <c r="A11" s="74"/>
      <c r="B11" s="74"/>
      <c r="C11" s="45" t="s">
        <v>6</v>
      </c>
      <c r="D11" s="45" t="s">
        <v>7</v>
      </c>
      <c r="E11" s="77"/>
      <c r="F11" s="77"/>
      <c r="G11" s="76"/>
      <c r="H11" s="77"/>
      <c r="I11" s="76"/>
      <c r="J11" s="13" t="s">
        <v>40</v>
      </c>
      <c r="K11" s="13" t="s">
        <v>8</v>
      </c>
      <c r="L11" s="13" t="s">
        <v>41</v>
      </c>
    </row>
    <row r="12" spans="1:12" x14ac:dyDescent="0.25">
      <c r="A12" s="4">
        <v>1</v>
      </c>
      <c r="B12" s="4">
        <v>2</v>
      </c>
      <c r="C12" s="46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6">
        <v>9</v>
      </c>
      <c r="J12" s="46">
        <v>10</v>
      </c>
      <c r="K12" s="46">
        <v>11</v>
      </c>
      <c r="L12" s="46">
        <v>12</v>
      </c>
    </row>
    <row r="13" spans="1:12" x14ac:dyDescent="0.25">
      <c r="A13" s="4"/>
      <c r="B13" s="39"/>
      <c r="C13" s="43"/>
      <c r="D13" s="47"/>
      <c r="E13" s="44"/>
      <c r="F13" s="46"/>
      <c r="G13" s="29">
        <f t="shared" ref="G13:L13" si="0">G14+G19+G21+G25</f>
        <v>1084.4000000000001</v>
      </c>
      <c r="H13" s="29">
        <f t="shared" si="0"/>
        <v>1259.0160000000001</v>
      </c>
      <c r="I13" s="29">
        <f t="shared" si="0"/>
        <v>1429.4</v>
      </c>
      <c r="J13" s="29">
        <f t="shared" si="0"/>
        <v>1276.1000000000001</v>
      </c>
      <c r="K13" s="29">
        <f t="shared" si="0"/>
        <v>1308.9000000000001</v>
      </c>
      <c r="L13" s="29">
        <f t="shared" si="0"/>
        <v>1321.7</v>
      </c>
    </row>
    <row r="14" spans="1:12" ht="22.5" x14ac:dyDescent="0.25">
      <c r="A14" s="38">
        <v>1</v>
      </c>
      <c r="B14" s="48" t="s">
        <v>80</v>
      </c>
      <c r="C14" s="48" t="s">
        <v>112</v>
      </c>
      <c r="D14" s="19"/>
      <c r="E14" s="20"/>
      <c r="F14" s="24">
        <v>10</v>
      </c>
      <c r="G14" s="29">
        <v>74.400000000000006</v>
      </c>
      <c r="H14" s="29">
        <f>H15+H16+H17</f>
        <v>63.144999999999996</v>
      </c>
      <c r="I14" s="29">
        <f>I15+I16+I17</f>
        <v>74.400000000000006</v>
      </c>
      <c r="J14" s="29">
        <f t="shared" ref="J14:L14" si="1">J15+J16+J17</f>
        <v>82.5</v>
      </c>
      <c r="K14" s="29">
        <f t="shared" si="1"/>
        <v>88.7</v>
      </c>
      <c r="L14" s="29">
        <f t="shared" si="1"/>
        <v>95.3</v>
      </c>
    </row>
    <row r="15" spans="1:12" ht="45" x14ac:dyDescent="0.25">
      <c r="A15" s="32" t="s">
        <v>10</v>
      </c>
      <c r="B15" s="48" t="s">
        <v>81</v>
      </c>
      <c r="C15" s="48" t="s">
        <v>113</v>
      </c>
      <c r="D15" s="7"/>
      <c r="E15" s="6" t="s">
        <v>9</v>
      </c>
      <c r="F15" s="25" t="s">
        <v>27</v>
      </c>
      <c r="G15" s="37">
        <v>74.400000000000006</v>
      </c>
      <c r="H15" s="37">
        <v>62.655999999999999</v>
      </c>
      <c r="I15" s="37">
        <v>74.400000000000006</v>
      </c>
      <c r="J15" s="37">
        <v>82.5</v>
      </c>
      <c r="K15" s="37">
        <v>88.7</v>
      </c>
      <c r="L15" s="37">
        <v>95.3</v>
      </c>
    </row>
    <row r="16" spans="1:12" ht="45" x14ac:dyDescent="0.25">
      <c r="A16" s="32" t="s">
        <v>11</v>
      </c>
      <c r="B16" s="48" t="s">
        <v>82</v>
      </c>
      <c r="C16" s="48" t="s">
        <v>76</v>
      </c>
      <c r="D16" s="7"/>
      <c r="E16" s="6" t="s">
        <v>9</v>
      </c>
      <c r="F16" s="25" t="s">
        <v>27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</row>
    <row r="17" spans="1:12" ht="45" x14ac:dyDescent="0.25">
      <c r="A17" s="32" t="s">
        <v>12</v>
      </c>
      <c r="B17" s="48" t="s">
        <v>31</v>
      </c>
      <c r="C17" s="48" t="s">
        <v>114</v>
      </c>
      <c r="D17" s="7"/>
      <c r="E17" s="6" t="s">
        <v>9</v>
      </c>
      <c r="F17" s="25" t="s">
        <v>27</v>
      </c>
      <c r="G17" s="37">
        <v>0</v>
      </c>
      <c r="H17" s="37">
        <v>0.48899999999999999</v>
      </c>
      <c r="I17" s="37">
        <v>0</v>
      </c>
      <c r="J17" s="37">
        <v>0</v>
      </c>
      <c r="K17" s="37">
        <v>0</v>
      </c>
      <c r="L17" s="37">
        <v>0</v>
      </c>
    </row>
    <row r="18" spans="1:12" ht="123.75" x14ac:dyDescent="0.25">
      <c r="A18" s="32" t="s">
        <v>13</v>
      </c>
      <c r="B18" s="48" t="s">
        <v>83</v>
      </c>
      <c r="C18" s="48" t="s">
        <v>115</v>
      </c>
      <c r="D18" s="40"/>
      <c r="E18" s="20"/>
      <c r="F18" s="25"/>
      <c r="G18" s="29">
        <f>G19+G21</f>
        <v>1010</v>
      </c>
      <c r="H18" s="29">
        <f>H19+H21</f>
        <v>1174.702</v>
      </c>
      <c r="I18" s="29">
        <f t="shared" ref="I18:L18" si="2">I19+I21</f>
        <v>1330</v>
      </c>
      <c r="J18" s="29">
        <f t="shared" si="2"/>
        <v>1157.6000000000001</v>
      </c>
      <c r="K18" s="29">
        <f t="shared" si="2"/>
        <v>1184.2</v>
      </c>
      <c r="L18" s="29">
        <f t="shared" si="2"/>
        <v>1190.4000000000001</v>
      </c>
    </row>
    <row r="19" spans="1:12" ht="67.5" x14ac:dyDescent="0.25">
      <c r="A19" s="32" t="s">
        <v>14</v>
      </c>
      <c r="B19" s="48" t="s">
        <v>84</v>
      </c>
      <c r="C19" s="48" t="s">
        <v>116</v>
      </c>
      <c r="D19" s="40"/>
      <c r="E19" s="20" t="s">
        <v>9</v>
      </c>
      <c r="F19" s="26" t="s">
        <v>27</v>
      </c>
      <c r="G19" s="29">
        <v>80</v>
      </c>
      <c r="H19" s="29">
        <f>H20</f>
        <v>84.635999999999996</v>
      </c>
      <c r="I19" s="29">
        <v>100</v>
      </c>
      <c r="J19" s="29">
        <v>117.3</v>
      </c>
      <c r="K19" s="29">
        <v>123.2</v>
      </c>
      <c r="L19" s="29">
        <v>129.4</v>
      </c>
    </row>
    <row r="20" spans="1:12" ht="45" x14ac:dyDescent="0.25">
      <c r="A20" s="32" t="s">
        <v>15</v>
      </c>
      <c r="B20" s="48" t="s">
        <v>85</v>
      </c>
      <c r="C20" s="48" t="s">
        <v>117</v>
      </c>
      <c r="D20" s="11"/>
      <c r="E20" s="6" t="s">
        <v>9</v>
      </c>
      <c r="F20" s="27">
        <v>10</v>
      </c>
      <c r="G20" s="37">
        <v>80</v>
      </c>
      <c r="H20" s="37">
        <v>84.635999999999996</v>
      </c>
      <c r="I20" s="37">
        <v>100</v>
      </c>
      <c r="J20" s="37">
        <v>117.3</v>
      </c>
      <c r="K20" s="37">
        <v>123.2</v>
      </c>
      <c r="L20" s="37">
        <v>129.4</v>
      </c>
    </row>
    <row r="21" spans="1:12" ht="45" x14ac:dyDescent="0.25">
      <c r="A21" s="34" t="s">
        <v>25</v>
      </c>
      <c r="B21" s="48" t="s">
        <v>43</v>
      </c>
      <c r="C21" s="48" t="s">
        <v>118</v>
      </c>
      <c r="D21" s="41"/>
      <c r="E21" s="6" t="s">
        <v>9</v>
      </c>
      <c r="F21" s="28">
        <v>10</v>
      </c>
      <c r="G21" s="29">
        <f>G22+G23</f>
        <v>930</v>
      </c>
      <c r="H21" s="29">
        <f t="shared" ref="H21:L21" si="3">H22+H23</f>
        <v>1090.066</v>
      </c>
      <c r="I21" s="29">
        <f t="shared" si="3"/>
        <v>1230</v>
      </c>
      <c r="J21" s="29">
        <f t="shared" si="3"/>
        <v>1040.3000000000002</v>
      </c>
      <c r="K21" s="29">
        <f t="shared" si="3"/>
        <v>1061</v>
      </c>
      <c r="L21" s="29">
        <f t="shared" si="3"/>
        <v>1061</v>
      </c>
    </row>
    <row r="22" spans="1:12" ht="67.5" x14ac:dyDescent="0.25">
      <c r="A22" s="32" t="s">
        <v>26</v>
      </c>
      <c r="B22" s="48" t="s">
        <v>16</v>
      </c>
      <c r="C22" s="48" t="s">
        <v>119</v>
      </c>
      <c r="D22" s="12"/>
      <c r="E22" s="6" t="s">
        <v>9</v>
      </c>
      <c r="F22" s="27">
        <v>10</v>
      </c>
      <c r="G22" s="37">
        <v>630</v>
      </c>
      <c r="H22" s="37">
        <v>780.99800000000005</v>
      </c>
      <c r="I22" s="37">
        <v>730</v>
      </c>
      <c r="J22" s="37">
        <v>722.7</v>
      </c>
      <c r="K22" s="37">
        <v>737.1</v>
      </c>
      <c r="L22" s="37">
        <v>737.1</v>
      </c>
    </row>
    <row r="23" spans="1:12" ht="45" x14ac:dyDescent="0.25">
      <c r="A23" s="32" t="s">
        <v>27</v>
      </c>
      <c r="B23" s="48" t="s">
        <v>17</v>
      </c>
      <c r="C23" s="48" t="s">
        <v>120</v>
      </c>
      <c r="D23" s="12"/>
      <c r="E23" s="6" t="s">
        <v>9</v>
      </c>
      <c r="F23" s="27">
        <v>10</v>
      </c>
      <c r="G23" s="37">
        <v>300</v>
      </c>
      <c r="H23" s="37">
        <v>309.06799999999998</v>
      </c>
      <c r="I23" s="37">
        <v>500</v>
      </c>
      <c r="J23" s="37">
        <v>317.60000000000002</v>
      </c>
      <c r="K23" s="37">
        <v>323.89999999999998</v>
      </c>
      <c r="L23" s="37">
        <v>323.89999999999998</v>
      </c>
    </row>
    <row r="24" spans="1:12" ht="31.5" x14ac:dyDescent="0.25">
      <c r="A24" s="32" t="s">
        <v>64</v>
      </c>
      <c r="B24" s="48" t="s">
        <v>86</v>
      </c>
      <c r="C24" s="48" t="s">
        <v>121</v>
      </c>
      <c r="D24" s="35"/>
      <c r="E24" s="22" t="s">
        <v>60</v>
      </c>
      <c r="F24" s="28">
        <v>10</v>
      </c>
      <c r="G24" s="29">
        <f>G25</f>
        <v>0</v>
      </c>
      <c r="H24" s="29">
        <f t="shared" ref="H24:L24" si="4">H25</f>
        <v>21.169</v>
      </c>
      <c r="I24" s="29">
        <f t="shared" si="4"/>
        <v>25</v>
      </c>
      <c r="J24" s="29">
        <f t="shared" si="4"/>
        <v>36</v>
      </c>
      <c r="K24" s="29">
        <f t="shared" si="4"/>
        <v>36</v>
      </c>
      <c r="L24" s="29">
        <f t="shared" si="4"/>
        <v>36</v>
      </c>
    </row>
    <row r="25" spans="1:12" ht="56.25" x14ac:dyDescent="0.25">
      <c r="A25" s="34" t="s">
        <v>28</v>
      </c>
      <c r="B25" s="48" t="s">
        <v>87</v>
      </c>
      <c r="C25" s="48" t="s">
        <v>122</v>
      </c>
      <c r="D25" s="12"/>
      <c r="E25" s="12" t="s">
        <v>60</v>
      </c>
      <c r="F25" s="27">
        <v>10</v>
      </c>
      <c r="G25" s="37">
        <v>0</v>
      </c>
      <c r="H25" s="37">
        <v>21.169</v>
      </c>
      <c r="I25" s="37">
        <v>25</v>
      </c>
      <c r="J25" s="37">
        <v>36</v>
      </c>
      <c r="K25" s="37">
        <v>36</v>
      </c>
      <c r="L25" s="37">
        <v>36</v>
      </c>
    </row>
    <row r="26" spans="1:12" ht="31.5" x14ac:dyDescent="0.25">
      <c r="A26" s="34" t="s">
        <v>34</v>
      </c>
      <c r="B26" s="48" t="s">
        <v>47</v>
      </c>
      <c r="C26" s="48" t="s">
        <v>123</v>
      </c>
      <c r="D26" s="42"/>
      <c r="E26" s="22" t="s">
        <v>60</v>
      </c>
      <c r="F26" s="28">
        <v>10</v>
      </c>
      <c r="G26" s="29">
        <f>G28+G29+G30+G34+G35+G36+G31</f>
        <v>5418.1</v>
      </c>
      <c r="H26" s="29">
        <f t="shared" ref="H26:L26" si="5">H28+H29+H30+H32+H33+H34+H35+H36</f>
        <v>3628.9609999999998</v>
      </c>
      <c r="I26" s="29">
        <f t="shared" si="5"/>
        <v>5520.3719999999994</v>
      </c>
      <c r="J26" s="29">
        <f t="shared" si="5"/>
        <v>4774.5</v>
      </c>
      <c r="K26" s="29">
        <f t="shared" si="5"/>
        <v>1338</v>
      </c>
      <c r="L26" s="29">
        <f t="shared" si="5"/>
        <v>1648</v>
      </c>
    </row>
    <row r="27" spans="1:12" ht="56.25" x14ac:dyDescent="0.25">
      <c r="A27" s="34" t="s">
        <v>50</v>
      </c>
      <c r="B27" s="48" t="s">
        <v>88</v>
      </c>
      <c r="C27" s="48" t="s">
        <v>124</v>
      </c>
      <c r="D27" s="12"/>
      <c r="E27" s="22"/>
      <c r="F27" s="28"/>
      <c r="G27" s="29">
        <f>G28+G29+G30+G31+G32+G33+G34</f>
        <v>5635.9000000000005</v>
      </c>
      <c r="H27" s="29">
        <f>H28+H29+H30+H31+H34</f>
        <v>3623.5239999999999</v>
      </c>
      <c r="I27" s="29">
        <f t="shared" ref="I27:L27" si="6">I28+I29+I30+I31+I32+I33+I34</f>
        <v>5747.3719999999994</v>
      </c>
      <c r="J27" s="29">
        <f t="shared" si="6"/>
        <v>5025.5</v>
      </c>
      <c r="K27" s="29">
        <f t="shared" si="6"/>
        <v>1589</v>
      </c>
      <c r="L27" s="29">
        <f t="shared" si="6"/>
        <v>1900</v>
      </c>
    </row>
    <row r="28" spans="1:12" ht="33.75" x14ac:dyDescent="0.25">
      <c r="A28" s="32" t="s">
        <v>51</v>
      </c>
      <c r="B28" s="48" t="s">
        <v>89</v>
      </c>
      <c r="C28" s="48" t="s">
        <v>125</v>
      </c>
      <c r="D28" s="12"/>
      <c r="E28" s="12" t="s">
        <v>60</v>
      </c>
      <c r="F28" s="27">
        <v>10</v>
      </c>
      <c r="G28" s="37">
        <v>1675.7</v>
      </c>
      <c r="H28" s="37">
        <v>1312.0350000000001</v>
      </c>
      <c r="I28" s="37">
        <v>1675.7</v>
      </c>
      <c r="J28" s="37">
        <v>1895.1</v>
      </c>
      <c r="K28" s="37">
        <v>1087</v>
      </c>
      <c r="L28" s="37">
        <v>1396</v>
      </c>
    </row>
    <row r="29" spans="1:12" ht="67.5" x14ac:dyDescent="0.25">
      <c r="A29" s="32" t="s">
        <v>52</v>
      </c>
      <c r="B29" s="48" t="s">
        <v>90</v>
      </c>
      <c r="C29" s="48" t="s">
        <v>126</v>
      </c>
      <c r="D29" s="12"/>
      <c r="E29" s="12" t="s">
        <v>60</v>
      </c>
      <c r="F29" s="27">
        <v>10</v>
      </c>
      <c r="G29" s="37">
        <v>3046.5</v>
      </c>
      <c r="H29" s="37">
        <v>1802.125</v>
      </c>
      <c r="I29" s="37">
        <v>3071.5</v>
      </c>
      <c r="J29" s="37">
        <v>2393</v>
      </c>
      <c r="K29" s="37">
        <v>0</v>
      </c>
      <c r="L29" s="37">
        <v>0</v>
      </c>
    </row>
    <row r="30" spans="1:12" ht="123.75" x14ac:dyDescent="0.25">
      <c r="A30" s="32" t="s">
        <v>53</v>
      </c>
      <c r="B30" s="48" t="s">
        <v>91</v>
      </c>
      <c r="C30" s="48" t="s">
        <v>127</v>
      </c>
      <c r="D30" s="12"/>
      <c r="E30" s="12" t="s">
        <v>60</v>
      </c>
      <c r="F30" s="30">
        <v>10</v>
      </c>
      <c r="G30" s="37">
        <v>0</v>
      </c>
      <c r="H30" s="37">
        <v>58.88</v>
      </c>
      <c r="I30" s="37">
        <v>68.116</v>
      </c>
      <c r="J30" s="37">
        <v>0</v>
      </c>
      <c r="K30" s="37">
        <v>0</v>
      </c>
      <c r="L30" s="37">
        <v>0</v>
      </c>
    </row>
    <row r="31" spans="1:12" ht="78.75" x14ac:dyDescent="0.25">
      <c r="A31" s="32" t="s">
        <v>54</v>
      </c>
      <c r="B31" s="48" t="s">
        <v>92</v>
      </c>
      <c r="C31" s="48" t="s">
        <v>62</v>
      </c>
      <c r="D31" s="12"/>
      <c r="E31" s="12" t="s">
        <v>60</v>
      </c>
      <c r="F31" s="30">
        <v>10</v>
      </c>
      <c r="G31" s="37">
        <f>G32+G33</f>
        <v>217.8</v>
      </c>
      <c r="H31" s="37">
        <f>H32+H33</f>
        <v>185.46700000000001</v>
      </c>
      <c r="I31" s="37">
        <f>I32+I33</f>
        <v>227</v>
      </c>
      <c r="J31" s="37">
        <f t="shared" ref="J31:L31" si="7">J32+J33</f>
        <v>251</v>
      </c>
      <c r="K31" s="37">
        <f t="shared" si="7"/>
        <v>251</v>
      </c>
      <c r="L31" s="37">
        <f t="shared" si="7"/>
        <v>252</v>
      </c>
    </row>
    <row r="32" spans="1:12" ht="146.25" x14ac:dyDescent="0.25">
      <c r="A32" s="32" t="s">
        <v>55</v>
      </c>
      <c r="B32" s="48" t="s">
        <v>93</v>
      </c>
      <c r="C32" s="48" t="s">
        <v>128</v>
      </c>
      <c r="D32" s="12"/>
      <c r="E32" s="12" t="s">
        <v>60</v>
      </c>
      <c r="F32" s="30">
        <v>10</v>
      </c>
      <c r="G32" s="37">
        <v>10</v>
      </c>
      <c r="H32" s="37">
        <v>10</v>
      </c>
      <c r="I32" s="37">
        <v>10</v>
      </c>
      <c r="J32" s="37">
        <v>21</v>
      </c>
      <c r="K32" s="37">
        <v>21</v>
      </c>
      <c r="L32" s="37">
        <v>21</v>
      </c>
    </row>
    <row r="33" spans="1:12" ht="135" x14ac:dyDescent="0.25">
      <c r="A33" s="32" t="s">
        <v>56</v>
      </c>
      <c r="B33" s="48" t="s">
        <v>94</v>
      </c>
      <c r="C33" s="49" t="s">
        <v>129</v>
      </c>
      <c r="D33" s="12"/>
      <c r="E33" s="12" t="s">
        <v>60</v>
      </c>
      <c r="F33" s="30">
        <v>10</v>
      </c>
      <c r="G33" s="37">
        <v>207.8</v>
      </c>
      <c r="H33" s="37">
        <v>175.46700000000001</v>
      </c>
      <c r="I33" s="37">
        <v>217</v>
      </c>
      <c r="J33" s="37">
        <v>230</v>
      </c>
      <c r="K33" s="37">
        <v>230</v>
      </c>
      <c r="L33" s="37">
        <v>231</v>
      </c>
    </row>
    <row r="34" spans="1:12" ht="101.25" x14ac:dyDescent="0.25">
      <c r="A34" s="32" t="s">
        <v>65</v>
      </c>
      <c r="B34" s="48" t="s">
        <v>18</v>
      </c>
      <c r="C34" s="49" t="s">
        <v>130</v>
      </c>
      <c r="D34" s="12"/>
      <c r="E34" s="12" t="s">
        <v>60</v>
      </c>
      <c r="F34" s="30">
        <v>10</v>
      </c>
      <c r="G34" s="37">
        <v>478.1</v>
      </c>
      <c r="H34" s="37">
        <v>265.017</v>
      </c>
      <c r="I34" s="37">
        <v>478.05599999999998</v>
      </c>
      <c r="J34" s="37">
        <v>235.4</v>
      </c>
      <c r="K34" s="37">
        <v>0</v>
      </c>
      <c r="L34" s="37">
        <v>0</v>
      </c>
    </row>
    <row r="35" spans="1:12" ht="45" x14ac:dyDescent="0.25">
      <c r="A35" s="32" t="s">
        <v>66</v>
      </c>
      <c r="B35" s="48" t="s">
        <v>95</v>
      </c>
      <c r="C35" s="49" t="s">
        <v>131</v>
      </c>
      <c r="D35" s="12"/>
      <c r="E35" s="12" t="s">
        <v>60</v>
      </c>
      <c r="F35" s="36">
        <v>10</v>
      </c>
      <c r="G35" s="29">
        <v>0</v>
      </c>
      <c r="H35" s="29">
        <v>10</v>
      </c>
      <c r="I35" s="29">
        <v>0</v>
      </c>
      <c r="J35" s="29">
        <v>0</v>
      </c>
      <c r="K35" s="29">
        <v>0</v>
      </c>
      <c r="L35" s="29">
        <v>0</v>
      </c>
    </row>
    <row r="36" spans="1:12" ht="33.75" x14ac:dyDescent="0.25">
      <c r="A36" s="32" t="s">
        <v>67</v>
      </c>
      <c r="B36" s="48" t="s">
        <v>96</v>
      </c>
      <c r="C36" s="49" t="s">
        <v>132</v>
      </c>
      <c r="D36" s="12"/>
      <c r="E36" s="12" t="s">
        <v>60</v>
      </c>
      <c r="F36" s="36">
        <v>10</v>
      </c>
      <c r="G36" s="29">
        <v>0</v>
      </c>
      <c r="H36" s="29">
        <v>-4.5629999999999997</v>
      </c>
      <c r="I36" s="29">
        <v>0</v>
      </c>
      <c r="J36" s="29">
        <v>0</v>
      </c>
      <c r="K36" s="29">
        <v>0</v>
      </c>
      <c r="L36" s="29">
        <v>0</v>
      </c>
    </row>
    <row r="37" spans="1:12" ht="22.5" x14ac:dyDescent="0.25">
      <c r="B37" s="48" t="s">
        <v>97</v>
      </c>
      <c r="C37" s="49" t="s">
        <v>133</v>
      </c>
      <c r="D37" s="50"/>
      <c r="E37" s="50"/>
      <c r="F37" s="50"/>
      <c r="G37" s="50"/>
      <c r="H37" s="50"/>
      <c r="I37" s="50"/>
      <c r="J37" s="50"/>
      <c r="K37" s="50"/>
      <c r="L37" s="50"/>
    </row>
    <row r="38" spans="1:12" ht="45" x14ac:dyDescent="0.25">
      <c r="B38" s="48" t="s">
        <v>98</v>
      </c>
      <c r="C38" s="49" t="s">
        <v>134</v>
      </c>
      <c r="D38" s="50"/>
      <c r="E38" s="50"/>
      <c r="F38" s="50"/>
      <c r="G38" s="50"/>
      <c r="H38" s="50"/>
      <c r="I38" s="50"/>
      <c r="J38" s="50"/>
      <c r="K38" s="50"/>
      <c r="L38" s="50"/>
    </row>
    <row r="39" spans="1:12" ht="22.5" x14ac:dyDescent="0.25">
      <c r="B39" s="48" t="s">
        <v>99</v>
      </c>
      <c r="C39" s="49" t="s">
        <v>135</v>
      </c>
      <c r="D39" s="50"/>
      <c r="E39" s="50"/>
      <c r="F39" s="50"/>
      <c r="G39" s="50"/>
      <c r="H39" s="50"/>
      <c r="I39" s="50"/>
      <c r="J39" s="50"/>
      <c r="K39" s="50"/>
      <c r="L39" s="50"/>
    </row>
    <row r="40" spans="1:12" ht="56.25" x14ac:dyDescent="0.25">
      <c r="B40" s="48" t="s">
        <v>100</v>
      </c>
      <c r="C40" s="49" t="s">
        <v>136</v>
      </c>
      <c r="D40" s="50"/>
      <c r="E40" s="50"/>
      <c r="F40" s="50"/>
      <c r="G40" s="50"/>
      <c r="H40" s="50"/>
      <c r="I40" s="50"/>
      <c r="J40" s="50"/>
      <c r="K40" s="50"/>
      <c r="L40" s="50"/>
    </row>
    <row r="41" spans="1:12" ht="33.75" x14ac:dyDescent="0.25">
      <c r="B41" s="48" t="s">
        <v>101</v>
      </c>
      <c r="C41" s="49" t="s">
        <v>137</v>
      </c>
      <c r="D41" s="50"/>
      <c r="E41" s="50"/>
      <c r="F41" s="50"/>
      <c r="G41" s="50"/>
      <c r="H41" s="50"/>
      <c r="I41" s="50"/>
      <c r="J41" s="50"/>
      <c r="K41" s="50"/>
      <c r="L41" s="50"/>
    </row>
    <row r="42" spans="1:12" ht="22.5" x14ac:dyDescent="0.25">
      <c r="B42" s="48" t="s">
        <v>102</v>
      </c>
      <c r="C42" s="49" t="s">
        <v>138</v>
      </c>
      <c r="D42" s="50"/>
      <c r="E42" s="50"/>
      <c r="F42" s="50"/>
      <c r="G42" s="50"/>
      <c r="H42" s="50"/>
      <c r="I42" s="50"/>
      <c r="J42" s="50"/>
      <c r="K42" s="50"/>
      <c r="L42" s="50"/>
    </row>
    <row r="43" spans="1:12" ht="33.75" x14ac:dyDescent="0.25">
      <c r="B43" s="48" t="s">
        <v>19</v>
      </c>
      <c r="C43" s="49" t="s">
        <v>139</v>
      </c>
      <c r="D43" s="50"/>
      <c r="E43" s="50"/>
      <c r="F43" s="50"/>
      <c r="G43" s="50"/>
      <c r="H43" s="50"/>
      <c r="I43" s="50"/>
      <c r="J43" s="50"/>
      <c r="K43" s="50"/>
      <c r="L43" s="50"/>
    </row>
    <row r="44" spans="1:12" ht="56.25" x14ac:dyDescent="0.25">
      <c r="B44" s="48" t="s">
        <v>103</v>
      </c>
      <c r="C44" s="49" t="s">
        <v>140</v>
      </c>
      <c r="D44" s="50"/>
      <c r="E44" s="50"/>
      <c r="F44" s="50"/>
      <c r="G44" s="50"/>
      <c r="H44" s="50"/>
      <c r="I44" s="50"/>
      <c r="J44" s="50"/>
      <c r="K44" s="50"/>
      <c r="L44" s="50"/>
    </row>
    <row r="45" spans="1:12" ht="56.25" x14ac:dyDescent="0.25">
      <c r="B45" s="48" t="s">
        <v>20</v>
      </c>
      <c r="C45" s="49" t="s">
        <v>141</v>
      </c>
      <c r="D45" s="50"/>
      <c r="E45" s="50"/>
      <c r="F45" s="50"/>
      <c r="G45" s="50"/>
      <c r="H45" s="50"/>
      <c r="I45" s="50"/>
      <c r="J45" s="50"/>
      <c r="K45" s="50"/>
      <c r="L45" s="50"/>
    </row>
    <row r="46" spans="1:12" ht="45" x14ac:dyDescent="0.25">
      <c r="B46" s="48" t="s">
        <v>104</v>
      </c>
      <c r="C46" s="49" t="s">
        <v>142</v>
      </c>
      <c r="D46" s="50"/>
      <c r="E46" s="50"/>
      <c r="F46" s="50"/>
      <c r="G46" s="50"/>
      <c r="H46" s="50"/>
      <c r="I46" s="50"/>
      <c r="J46" s="50"/>
      <c r="K46" s="50"/>
      <c r="L46" s="50"/>
    </row>
    <row r="47" spans="1:12" ht="22.5" x14ac:dyDescent="0.25">
      <c r="B47" s="48" t="s">
        <v>105</v>
      </c>
      <c r="C47" s="49" t="s">
        <v>143</v>
      </c>
      <c r="D47" s="50"/>
      <c r="E47" s="50"/>
      <c r="F47" s="50"/>
      <c r="G47" s="50"/>
      <c r="H47" s="50"/>
      <c r="I47" s="50"/>
      <c r="J47" s="50"/>
      <c r="K47" s="50"/>
      <c r="L47" s="50"/>
    </row>
    <row r="48" spans="1:12" ht="22.5" x14ac:dyDescent="0.25">
      <c r="B48" s="48" t="s">
        <v>21</v>
      </c>
      <c r="C48" s="49" t="s">
        <v>144</v>
      </c>
      <c r="D48" s="50"/>
      <c r="E48" s="50"/>
      <c r="F48" s="50"/>
      <c r="G48" s="50"/>
      <c r="H48" s="50"/>
      <c r="I48" s="50"/>
      <c r="J48" s="50"/>
      <c r="K48" s="50"/>
      <c r="L48" s="50"/>
    </row>
    <row r="49" spans="2:12" ht="33.75" x14ac:dyDescent="0.25">
      <c r="B49" s="48" t="s">
        <v>106</v>
      </c>
      <c r="C49" s="49" t="s">
        <v>145</v>
      </c>
      <c r="D49" s="50"/>
      <c r="E49" s="50"/>
      <c r="F49" s="50"/>
      <c r="G49" s="50"/>
      <c r="H49" s="50"/>
      <c r="I49" s="50"/>
      <c r="J49" s="50"/>
      <c r="K49" s="50"/>
      <c r="L49" s="50"/>
    </row>
    <row r="50" spans="2:12" ht="56.25" x14ac:dyDescent="0.25">
      <c r="B50" s="48" t="s">
        <v>107</v>
      </c>
      <c r="C50" s="49" t="s">
        <v>146</v>
      </c>
      <c r="D50" s="50"/>
      <c r="E50" s="50"/>
      <c r="F50" s="50"/>
      <c r="G50" s="50"/>
      <c r="H50" s="50"/>
      <c r="I50" s="50"/>
      <c r="J50" s="50"/>
      <c r="K50" s="50"/>
      <c r="L50" s="50"/>
    </row>
    <row r="51" spans="2:12" ht="56.25" x14ac:dyDescent="0.25">
      <c r="B51" s="48" t="s">
        <v>22</v>
      </c>
      <c r="C51" s="49" t="s">
        <v>147</v>
      </c>
      <c r="D51" s="50"/>
      <c r="E51" s="50"/>
      <c r="F51" s="50"/>
      <c r="G51" s="50"/>
      <c r="H51" s="50"/>
      <c r="I51" s="50"/>
      <c r="J51" s="50"/>
      <c r="K51" s="50"/>
      <c r="L51" s="50"/>
    </row>
    <row r="52" spans="2:12" ht="56.25" x14ac:dyDescent="0.25">
      <c r="B52" s="48" t="s">
        <v>108</v>
      </c>
      <c r="C52" s="49" t="s">
        <v>148</v>
      </c>
      <c r="D52" s="50"/>
      <c r="E52" s="50"/>
      <c r="F52" s="50"/>
      <c r="G52" s="50"/>
      <c r="H52" s="50"/>
      <c r="I52" s="50"/>
      <c r="J52" s="50"/>
      <c r="K52" s="50"/>
      <c r="L52" s="50"/>
    </row>
    <row r="53" spans="2:12" ht="67.5" x14ac:dyDescent="0.25">
      <c r="B53" s="48" t="s">
        <v>23</v>
      </c>
      <c r="C53" s="49" t="s">
        <v>149</v>
      </c>
      <c r="D53" s="50"/>
      <c r="E53" s="50"/>
      <c r="F53" s="50"/>
      <c r="G53" s="50"/>
      <c r="H53" s="50"/>
      <c r="I53" s="50"/>
      <c r="J53" s="50"/>
      <c r="K53" s="50"/>
      <c r="L53" s="50"/>
    </row>
    <row r="54" spans="2:12" ht="22.5" x14ac:dyDescent="0.25">
      <c r="B54" s="48" t="s">
        <v>109</v>
      </c>
      <c r="C54" s="49" t="s">
        <v>150</v>
      </c>
      <c r="D54" s="50"/>
      <c r="E54" s="50"/>
      <c r="F54" s="50"/>
      <c r="G54" s="50"/>
      <c r="H54" s="50"/>
      <c r="I54" s="50"/>
      <c r="J54" s="50"/>
      <c r="K54" s="50"/>
      <c r="L54" s="50"/>
    </row>
    <row r="55" spans="2:12" ht="90" x14ac:dyDescent="0.25">
      <c r="B55" s="48" t="s">
        <v>110</v>
      </c>
      <c r="C55" s="49" t="s">
        <v>151</v>
      </c>
      <c r="D55" s="50"/>
      <c r="E55" s="50"/>
      <c r="F55" s="50"/>
      <c r="G55" s="50"/>
      <c r="H55" s="50"/>
      <c r="I55" s="50"/>
      <c r="J55" s="50"/>
      <c r="K55" s="50"/>
      <c r="L55" s="50"/>
    </row>
    <row r="56" spans="2:12" ht="101.25" x14ac:dyDescent="0.25">
      <c r="B56" s="48" t="s">
        <v>111</v>
      </c>
      <c r="C56" s="49" t="s">
        <v>152</v>
      </c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A7:L8"/>
    <mergeCell ref="J1:L1"/>
    <mergeCell ref="E2:L2"/>
    <mergeCell ref="E3:L3"/>
    <mergeCell ref="E4:L4"/>
    <mergeCell ref="E5:L5"/>
    <mergeCell ref="H10:H11"/>
    <mergeCell ref="I10:I11"/>
    <mergeCell ref="J10:L10"/>
    <mergeCell ref="A10:A11"/>
    <mergeCell ref="B10:B11"/>
    <mergeCell ref="C10:D10"/>
    <mergeCell ref="E10:E11"/>
    <mergeCell ref="F10:F11"/>
    <mergeCell ref="G10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User</cp:lastModifiedBy>
  <cp:lastPrinted>2023-11-15T06:22:37Z</cp:lastPrinted>
  <dcterms:created xsi:type="dcterms:W3CDTF">2017-11-28T10:02:24Z</dcterms:created>
  <dcterms:modified xsi:type="dcterms:W3CDTF">2023-12-15T10:22:39Z</dcterms:modified>
</cp:coreProperties>
</file>